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115" windowHeight="7710" tabRatio="326" activeTab="1"/>
  </bookViews>
  <sheets>
    <sheet name="Data" sheetId="2" r:id="rId1"/>
    <sheet name="Graphs" sheetId="3" r:id="rId2"/>
    <sheet name="2011" sheetId="4" r:id="rId3"/>
    <sheet name="2012" sheetId="5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G121" i="3"/>
  <c r="G39" i="2"/>
  <c r="G41" s="1"/>
  <c r="F39"/>
  <c r="F41" s="1"/>
  <c r="E39"/>
  <c r="E41" s="1"/>
  <c r="D39"/>
  <c r="D41" s="1"/>
  <c r="C39"/>
  <c r="C41" s="1"/>
  <c r="H36"/>
  <c r="H39" s="1"/>
  <c r="H41" s="1"/>
  <c r="H27"/>
  <c r="G27"/>
  <c r="F27"/>
  <c r="E27"/>
  <c r="D27"/>
  <c r="C27"/>
  <c r="L40" i="5"/>
  <c r="D18"/>
  <c r="E18"/>
  <c r="F18"/>
  <c r="G18"/>
  <c r="H18"/>
  <c r="C18"/>
  <c r="G94" i="3" l="1"/>
  <c r="Q37" i="5"/>
  <c r="Q40" s="1"/>
  <c r="H50"/>
  <c r="AR47" i="2"/>
  <c r="AW47"/>
  <c r="AV47"/>
  <c r="AU47"/>
  <c r="AT47"/>
  <c r="AS47"/>
  <c r="AK47"/>
  <c r="AL47"/>
  <c r="AM47"/>
  <c r="AN47"/>
  <c r="AO47"/>
  <c r="AJ47"/>
  <c r="AC47"/>
  <c r="AD47"/>
  <c r="AE47"/>
  <c r="AF47"/>
  <c r="AG47"/>
  <c r="AB47"/>
  <c r="T47"/>
  <c r="U47"/>
  <c r="V47"/>
  <c r="W47"/>
  <c r="X47"/>
  <c r="S47"/>
  <c r="G5" i="3"/>
  <c r="M40" i="5"/>
  <c r="N40"/>
  <c r="O40"/>
  <c r="P40"/>
  <c r="M28"/>
  <c r="N28"/>
  <c r="O28"/>
  <c r="P28"/>
  <c r="Q28"/>
  <c r="L28"/>
  <c r="C46"/>
  <c r="D46"/>
  <c r="E46"/>
  <c r="F46"/>
  <c r="G46"/>
  <c r="H46"/>
  <c r="G54" i="3"/>
  <c r="G73"/>
  <c r="G95"/>
  <c r="O39" i="2"/>
  <c r="N39"/>
  <c r="M39"/>
  <c r="L39"/>
  <c r="K39"/>
  <c r="P36"/>
  <c r="P35"/>
  <c r="P30"/>
  <c r="O27"/>
  <c r="N27"/>
  <c r="M27"/>
  <c r="L27"/>
  <c r="K27"/>
  <c r="P22"/>
  <c r="P20"/>
  <c r="P17"/>
  <c r="P27" s="1"/>
  <c r="P16"/>
  <c r="N45" i="4"/>
  <c r="O45"/>
  <c r="P45"/>
  <c r="Q45"/>
  <c r="R45"/>
  <c r="M45"/>
  <c r="N43"/>
  <c r="O43"/>
  <c r="P43"/>
  <c r="Q43"/>
  <c r="R43"/>
  <c r="M43"/>
  <c r="N31"/>
  <c r="O31"/>
  <c r="P31"/>
  <c r="Q31"/>
  <c r="R31"/>
  <c r="M31"/>
  <c r="N57"/>
  <c r="O57"/>
  <c r="P57"/>
  <c r="Q57"/>
  <c r="M57"/>
  <c r="R56"/>
  <c r="R55"/>
  <c r="R57" s="1"/>
  <c r="R39"/>
  <c r="R40"/>
  <c r="R34"/>
  <c r="R26"/>
  <c r="R24"/>
  <c r="R20"/>
  <c r="R21"/>
  <c r="L42" i="5" l="1"/>
  <c r="P42"/>
  <c r="N42"/>
  <c r="Q42"/>
  <c r="O42"/>
  <c r="M42"/>
  <c r="P39" i="2"/>
  <c r="L41"/>
  <c r="N41"/>
  <c r="K41"/>
  <c r="M41"/>
  <c r="O41"/>
  <c r="P41"/>
  <c r="E63" i="4"/>
  <c r="F63"/>
  <c r="G63"/>
  <c r="H63"/>
  <c r="D63"/>
  <c r="I61"/>
  <c r="I60"/>
  <c r="E58"/>
  <c r="F58"/>
  <c r="G58"/>
  <c r="H58"/>
  <c r="D58"/>
  <c r="I57"/>
  <c r="E50"/>
  <c r="F50"/>
  <c r="G50"/>
  <c r="H50"/>
  <c r="D50"/>
  <c r="I48"/>
  <c r="I47"/>
  <c r="I46"/>
  <c r="I49"/>
  <c r="I45"/>
  <c r="I53"/>
  <c r="E29"/>
  <c r="F29"/>
  <c r="G29"/>
  <c r="H29"/>
  <c r="D29"/>
  <c r="I28"/>
  <c r="I27"/>
  <c r="I26"/>
  <c r="I25"/>
  <c r="E23"/>
  <c r="F23"/>
  <c r="G23"/>
  <c r="H23"/>
  <c r="D23"/>
  <c r="I20"/>
  <c r="I19"/>
  <c r="I18"/>
  <c r="AK41" i="2"/>
  <c r="AL41"/>
  <c r="AM41"/>
  <c r="AN41"/>
  <c r="AO41"/>
  <c r="AJ41"/>
  <c r="AC39"/>
  <c r="AD39"/>
  <c r="AE39"/>
  <c r="AF39"/>
  <c r="AG39"/>
  <c r="AB39"/>
  <c r="AC27"/>
  <c r="AD27"/>
  <c r="AE27"/>
  <c r="AF27"/>
  <c r="AG27"/>
  <c r="AB27"/>
  <c r="H65" i="4" l="1"/>
  <c r="F65"/>
  <c r="D65"/>
  <c r="G65"/>
  <c r="E65"/>
  <c r="I23"/>
  <c r="I29"/>
  <c r="I50"/>
  <c r="I63"/>
  <c r="I58"/>
  <c r="AE41" i="2"/>
  <c r="AC41"/>
  <c r="AB41"/>
  <c r="AF41"/>
  <c r="AD41"/>
  <c r="AG41"/>
  <c r="I65" i="4" l="1"/>
</calcChain>
</file>

<file path=xl/sharedStrings.xml><?xml version="1.0" encoding="utf-8"?>
<sst xmlns="http://schemas.openxmlformats.org/spreadsheetml/2006/main" count="693" uniqueCount="138">
  <si>
    <t>Campbell River</t>
  </si>
  <si>
    <t>Trace</t>
  </si>
  <si>
    <t>Light</t>
  </si>
  <si>
    <t>PROVINCIAL TOTAL</t>
  </si>
  <si>
    <t>2009 Young Pine attacked by IBM, by District and Region</t>
  </si>
  <si>
    <t>Severity</t>
  </si>
  <si>
    <t>District</t>
  </si>
  <si>
    <t>Chilcotin FD</t>
  </si>
  <si>
    <t>Central Cariboo</t>
  </si>
  <si>
    <t xml:space="preserve">100 Mile House </t>
  </si>
  <si>
    <t>Quesnel</t>
  </si>
  <si>
    <t>Headwaters</t>
  </si>
  <si>
    <t>Kamloops</t>
  </si>
  <si>
    <t>Cascades</t>
  </si>
  <si>
    <t>Okanagan-Shuswap</t>
  </si>
  <si>
    <t>Arrow-Boundary</t>
  </si>
  <si>
    <t>Rocky Mountain</t>
  </si>
  <si>
    <t>Columbia</t>
  </si>
  <si>
    <t>Kootenay Lake</t>
  </si>
  <si>
    <t>SIFR REGION</t>
  </si>
  <si>
    <t>Skeena-Stikine</t>
  </si>
  <si>
    <t>Kalum</t>
  </si>
  <si>
    <t>Nadina</t>
  </si>
  <si>
    <t xml:space="preserve">Prince George </t>
  </si>
  <si>
    <t>Vanderhoof</t>
  </si>
  <si>
    <t>Ft. St. James</t>
  </si>
  <si>
    <t>Mackenzie</t>
  </si>
  <si>
    <t>Peace</t>
  </si>
  <si>
    <t>Ft. Nelson</t>
  </si>
  <si>
    <t>Moderate</t>
  </si>
  <si>
    <t>Severe</t>
  </si>
  <si>
    <t>Ver Sev</t>
  </si>
  <si>
    <t>Total</t>
  </si>
  <si>
    <t>Very Sev</t>
  </si>
  <si>
    <t>Chilliwack</t>
  </si>
  <si>
    <t>North Island - Central Coast</t>
  </si>
  <si>
    <t>South Island</t>
  </si>
  <si>
    <t>Queen Charlotte Is.</t>
  </si>
  <si>
    <t>Squamish</t>
  </si>
  <si>
    <t>Sunshine Coast</t>
  </si>
  <si>
    <t>North Coast</t>
  </si>
  <si>
    <t>COASTAL FOREST REGION TOTAL</t>
  </si>
  <si>
    <t>TOTAL</t>
  </si>
  <si>
    <t>NIFR REGION</t>
  </si>
  <si>
    <t>GRAND TOTAL</t>
  </si>
  <si>
    <t>2008 Young Pine attacked by IBM, by District and Region</t>
  </si>
  <si>
    <t>2007 Young Pine attacked by IBM, by District and Region</t>
  </si>
  <si>
    <t>Year</t>
  </si>
  <si>
    <t>Young Pine Mortality</t>
  </si>
  <si>
    <t>Note:  rebound in attack in 2010 probably from Ft St James</t>
  </si>
  <si>
    <t>Note:  Mature attack has subsided, young Pl attack peaked in 2008</t>
  </si>
  <si>
    <t>Note:  OK Shu FD has stable levels of young pine attack</t>
  </si>
  <si>
    <t>Note:  Similar trend to Central Cariboo FD</t>
  </si>
  <si>
    <t>Note:  Reflects the northern front of the main outbreak occurring in DMK</t>
  </si>
  <si>
    <t>2011 IBM by Mature and Young attacked, by TSA</t>
  </si>
  <si>
    <t>Fraser</t>
  </si>
  <si>
    <t>Soo</t>
  </si>
  <si>
    <t>SOUTH COAST REGION TOTAL</t>
  </si>
  <si>
    <t>Arrowsmith</t>
  </si>
  <si>
    <t>Kingcome</t>
  </si>
  <si>
    <t>Mid Coast</t>
  </si>
  <si>
    <t>Queen Charlotte</t>
  </si>
  <si>
    <t>Strathcona</t>
  </si>
  <si>
    <t>WEST COAST FOREST REGION TOTAL</t>
  </si>
  <si>
    <t>Williams Lake</t>
  </si>
  <si>
    <t>CARIBOO FOREST REGION TOTAL</t>
  </si>
  <si>
    <t>Lillooet</t>
  </si>
  <si>
    <t>Merritt</t>
  </si>
  <si>
    <t>Okanagan</t>
  </si>
  <si>
    <t>THOMPSON/OKANAGAN FOREST REGION TOTAL</t>
  </si>
  <si>
    <t>Arrow</t>
  </si>
  <si>
    <t>Boundary</t>
  </si>
  <si>
    <t>Cranbrook</t>
  </si>
  <si>
    <t>Golden</t>
  </si>
  <si>
    <t>Invermere</t>
  </si>
  <si>
    <t>Revelstoke</t>
  </si>
  <si>
    <t>KOOTENAY/BOUNDRY REGION</t>
  </si>
  <si>
    <t>Bulkley</t>
  </si>
  <si>
    <t>Cassiar</t>
  </si>
  <si>
    <t>Cranberry</t>
  </si>
  <si>
    <t>Kispiox</t>
  </si>
  <si>
    <t>Lakes</t>
  </si>
  <si>
    <t>Morice</t>
  </si>
  <si>
    <t>Nass</t>
  </si>
  <si>
    <t>SKEENA REGION</t>
  </si>
  <si>
    <t>MacKenzie</t>
  </si>
  <si>
    <t>Robson Valley</t>
  </si>
  <si>
    <t>Prince George</t>
  </si>
  <si>
    <t>OMINECA REGION</t>
  </si>
  <si>
    <t>Dawson Creek</t>
  </si>
  <si>
    <t>Fort Nelson</t>
  </si>
  <si>
    <t>Fort St. John</t>
  </si>
  <si>
    <t>NORTHEAST REGION</t>
  </si>
  <si>
    <t>2011Young Pine attacked by IBM, by District and Region</t>
  </si>
  <si>
    <t>2011 Young Pine attacked by IBM, by District and Region</t>
  </si>
  <si>
    <t>2011 is for the entire PG TSA</t>
  </si>
  <si>
    <t>TSA's</t>
  </si>
  <si>
    <t>(TFR)</t>
  </si>
  <si>
    <t>(TSO)</t>
  </si>
  <si>
    <t>(TSC)</t>
  </si>
  <si>
    <t>(TAS)</t>
  </si>
  <si>
    <t>(TKC)</t>
  </si>
  <si>
    <t>(TMC)</t>
  </si>
  <si>
    <t>(TST)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</si>
  <si>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</si>
  <si>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</si>
  <si>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</si>
  <si>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</si>
  <si>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</si>
  <si>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</si>
  <si>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</si>
  <si>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</si>
  <si>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</si>
  <si>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</si>
  <si>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</si>
  <si>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</si>
  <si>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</si>
  <si>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</si>
  <si>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</si>
  <si>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</si>
  <si>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</si>
  <si>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</si>
  <si>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</si>
  <si>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</si>
  <si>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</si>
  <si>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</si>
  <si>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</si>
  <si>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</si>
  <si>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</si>
  <si>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</si>
  <si>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</si>
  <si>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</si>
  <si>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 xml:space="preserve">Haida Gwaii </t>
  </si>
  <si>
    <t>(THG)</t>
  </si>
  <si>
    <t>2012 Young Pine attacked by IBM, by District and Region</t>
  </si>
  <si>
    <t>PG TSA</t>
  </si>
  <si>
    <t>Prince George TSA</t>
  </si>
  <si>
    <t>Note:  Includes all young pine mortality caused by bark beetles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</si>
</sst>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3" borderId="0" xfId="0" applyFill="1"/>
    <xf numFmtId="3" fontId="0" fillId="3" borderId="0" xfId="0" applyNumberFormat="1" applyFill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0" fontId="1" fillId="3" borderId="0" xfId="0" applyFont="1" applyFill="1"/>
    <xf numFmtId="3" fontId="1" fillId="3" borderId="0" xfId="0" applyNumberFormat="1" applyFont="1" applyFill="1"/>
    <xf numFmtId="0" fontId="0" fillId="4" borderId="0" xfId="0" applyFill="1"/>
    <xf numFmtId="3" fontId="0" fillId="4" borderId="0" xfId="0" applyNumberFormat="1" applyFill="1"/>
    <xf numFmtId="0" fontId="0" fillId="4" borderId="0" xfId="0" applyFont="1" applyFill="1"/>
    <xf numFmtId="3" fontId="0" fillId="4" borderId="0" xfId="0" applyNumberFormat="1" applyFont="1" applyFill="1"/>
    <xf numFmtId="0" fontId="0" fillId="0" borderId="0" xfId="0" applyFont="1" applyFill="1"/>
    <xf numFmtId="3" fontId="0" fillId="0" borderId="0" xfId="0" applyNumberFormat="1" applyFont="1" applyFill="1"/>
    <xf numFmtId="0" fontId="1" fillId="4" borderId="0" xfId="0" applyFont="1" applyFill="1"/>
    <xf numFmtId="3" fontId="1" fillId="4" borderId="0" xfId="0" applyNumberFormat="1" applyFont="1" applyFill="1"/>
    <xf numFmtId="0" fontId="0" fillId="5" borderId="0" xfId="0" applyFill="1"/>
    <xf numFmtId="0" fontId="1" fillId="5" borderId="0" xfId="0" applyFont="1" applyFill="1"/>
    <xf numFmtId="3" fontId="0" fillId="5" borderId="0" xfId="0" applyNumberFormat="1" applyFill="1"/>
    <xf numFmtId="3" fontId="1" fillId="5" borderId="0" xfId="0" applyNumberFormat="1" applyFont="1" applyFill="1"/>
    <xf numFmtId="164" fontId="2" fillId="0" borderId="0" xfId="0" applyNumberFormat="1" applyFont="1" applyFill="1"/>
    <xf numFmtId="164" fontId="3" fillId="0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2" fontId="0" fillId="0" borderId="2" xfId="0" applyNumberFormat="1" applyFont="1" applyFill="1" applyBorder="1" applyAlignment="1">
      <alignment horizontal="right"/>
    </xf>
    <xf numFmtId="164" fontId="0" fillId="0" borderId="2" xfId="0" applyNumberFormat="1" applyFont="1" applyFill="1" applyBorder="1" applyAlignment="1">
      <alignment horizontal="right"/>
    </xf>
    <xf numFmtId="4" fontId="0" fillId="0" borderId="2" xfId="0" applyNumberFormat="1" applyFont="1" applyFill="1" applyBorder="1" applyAlignment="1">
      <alignment horizontal="right" vertical="center" wrapText="1"/>
    </xf>
    <xf numFmtId="164" fontId="0" fillId="2" borderId="2" xfId="0" applyNumberFormat="1" applyFont="1" applyFill="1" applyBorder="1" applyAlignment="1">
      <alignment horizontal="right"/>
    </xf>
    <xf numFmtId="4" fontId="0" fillId="0" borderId="3" xfId="0" applyNumberFormat="1" applyFont="1" applyFill="1" applyBorder="1" applyAlignment="1">
      <alignment horizontal="right" vertical="center" wrapText="1"/>
    </xf>
    <xf numFmtId="4" fontId="0" fillId="0" borderId="2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0" fontId="0" fillId="6" borderId="0" xfId="0" applyFill="1"/>
    <xf numFmtId="3" fontId="0" fillId="6" borderId="0" xfId="0" applyNumberFormat="1" applyFill="1"/>
    <xf numFmtId="0" fontId="1" fillId="6" borderId="0" xfId="0" applyFont="1" applyFill="1"/>
    <xf numFmtId="3" fontId="1" fillId="6" borderId="0" xfId="0" applyNumberFormat="1" applyFont="1" applyFill="1"/>
    <xf numFmtId="3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3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  <xf numFmtId="3" fontId="0" fillId="0" borderId="2" xfId="0" applyNumberFormat="1" applyFont="1" applyFill="1" applyBorder="1" applyAlignment="1">
      <alignment horizontal="right"/>
    </xf>
    <xf numFmtId="4" fontId="2" fillId="0" borderId="0" xfId="0" applyNumberFormat="1" applyFont="1" applyBorder="1" applyAlignment="1">
      <alignment horizontal="right" vertical="center"/>
    </xf>
    <xf numFmtId="3" fontId="0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165" fontId="0" fillId="0" borderId="0" xfId="0" applyNumberFormat="1"/>
    <xf numFmtId="0" fontId="0" fillId="7" borderId="0" xfId="0" applyFill="1"/>
    <xf numFmtId="165" fontId="0" fillId="7" borderId="0" xfId="0" applyNumberFormat="1" applyFill="1"/>
    <xf numFmtId="0" fontId="1" fillId="7" borderId="0" xfId="0" applyFont="1" applyFill="1"/>
    <xf numFmtId="165" fontId="1" fillId="7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 Mortality in Central Cariboo</a:t>
            </a:r>
          </a:p>
        </c:rich>
      </c:tx>
      <c:layout/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strRef>
              <c:f>Graphs!$A$4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Graphs!$B$4:$G$4</c:f>
              <c:numCache>
                <c:formatCode>#,##0</c:formatCode>
                <c:ptCount val="6"/>
                <c:pt idx="0">
                  <c:v>132.730685141847</c:v>
                </c:pt>
                <c:pt idx="1">
                  <c:v>44.011622901199999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176.74230804304699</c:v>
                </c:pt>
              </c:numCache>
            </c:numRef>
          </c:val>
        </c:ser>
        <c:ser>
          <c:idx val="1"/>
          <c:order val="1"/>
          <c:tx>
            <c:strRef>
              <c:f>Graphs!$A$5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Graphs!$B$5:$G$5</c:f>
              <c:numCache>
                <c:formatCode>#,##0</c:formatCode>
                <c:ptCount val="6"/>
                <c:pt idx="0">
                  <c:v>203.05357111700701</c:v>
                </c:pt>
                <c:pt idx="1">
                  <c:v>308.01404541290003</c:v>
                </c:pt>
                <c:pt idx="2">
                  <c:v>1.2103542868199999</c:v>
                </c:pt>
                <c:pt idx="3">
                  <c:v>1.5</c:v>
                </c:pt>
                <c:pt idx="5">
                  <c:v>513.77797081672702</c:v>
                </c:pt>
              </c:numCache>
            </c:numRef>
          </c:val>
        </c:ser>
        <c:ser>
          <c:idx val="2"/>
          <c:order val="2"/>
          <c:tx>
            <c:strRef>
              <c:f>Graphs!$A$6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Graphs!$B$6:$G$6</c:f>
              <c:numCache>
                <c:formatCode>#,##0</c:formatCode>
                <c:ptCount val="6"/>
                <c:pt idx="0">
                  <c:v>303.43257176753002</c:v>
                </c:pt>
                <c:pt idx="1">
                  <c:v>6.6063275069199996</c:v>
                </c:pt>
                <c:pt idx="5">
                  <c:v>310.03889927445005</c:v>
                </c:pt>
              </c:numCache>
            </c:numRef>
          </c:val>
        </c:ser>
        <c:ser>
          <c:idx val="3"/>
          <c:order val="3"/>
          <c:tx>
            <c:strRef>
              <c:f>Graphs!$A$7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Graphs!$B$7:$G$7</c:f>
              <c:numCache>
                <c:formatCode>#,##0</c:formatCode>
                <c:ptCount val="6"/>
                <c:pt idx="0">
                  <c:v>13965.814064418493</c:v>
                </c:pt>
                <c:pt idx="1">
                  <c:v>496.24724229293003</c:v>
                </c:pt>
                <c:pt idx="2">
                  <c:v>266.61122484473998</c:v>
                </c:pt>
                <c:pt idx="3">
                  <c:v>1</c:v>
                </c:pt>
                <c:pt idx="5">
                  <c:v>14729.672531556163</c:v>
                </c:pt>
              </c:numCache>
            </c:numRef>
          </c:val>
        </c:ser>
        <c:ser>
          <c:idx val="4"/>
          <c:order val="4"/>
          <c:tx>
            <c:strRef>
              <c:f>Graphs!$A$8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Graphs!$B$8:$G$8</c:f>
              <c:numCache>
                <c:formatCode>#,##0</c:formatCode>
                <c:ptCount val="6"/>
                <c:pt idx="0">
                  <c:v>68185.933691045881</c:v>
                </c:pt>
                <c:pt idx="1">
                  <c:v>29137.551040582897</c:v>
                </c:pt>
                <c:pt idx="2">
                  <c:v>11762.276612904421</c:v>
                </c:pt>
                <c:pt idx="3">
                  <c:v>3747.9766558194751</c:v>
                </c:pt>
                <c:pt idx="4">
                  <c:v>613.7118885982137</c:v>
                </c:pt>
                <c:pt idx="5">
                  <c:v>113447.44988895088</c:v>
                </c:pt>
              </c:numCache>
            </c:numRef>
          </c:val>
        </c:ser>
        <c:ser>
          <c:idx val="5"/>
          <c:order val="5"/>
          <c:tx>
            <c:strRef>
              <c:f>Graphs!$A$9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Graphs!$B$3:$G$3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Graphs!$B$9:$G$9</c:f>
              <c:numCache>
                <c:formatCode>#,##0</c:formatCode>
                <c:ptCount val="6"/>
                <c:pt idx="0">
                  <c:v>7505.9616532260261</c:v>
                </c:pt>
                <c:pt idx="1">
                  <c:v>4519.2466092931145</c:v>
                </c:pt>
                <c:pt idx="2">
                  <c:v>12797.147012879059</c:v>
                </c:pt>
                <c:pt idx="3">
                  <c:v>9892.6056004340498</c:v>
                </c:pt>
                <c:pt idx="4">
                  <c:v>3406.1350983683492</c:v>
                </c:pt>
                <c:pt idx="5">
                  <c:v>38121.095974200602</c:v>
                </c:pt>
              </c:numCache>
            </c:numRef>
          </c:val>
        </c:ser>
        <c:shape val="box"/>
        <c:axId val="60299136"/>
        <c:axId val="60300672"/>
        <c:axId val="60486976"/>
      </c:bar3DChart>
      <c:catAx>
        <c:axId val="60299136"/>
        <c:scaling>
          <c:orientation val="minMax"/>
        </c:scaling>
        <c:axPos val="b"/>
        <c:tickLblPos val="nextTo"/>
        <c:crossAx val="60300672"/>
        <c:crosses val="autoZero"/>
        <c:auto val="1"/>
        <c:lblAlgn val="ctr"/>
        <c:lblOffset val="100"/>
      </c:catAx>
      <c:valAx>
        <c:axId val="60300672"/>
        <c:scaling>
          <c:orientation val="minMax"/>
        </c:scaling>
        <c:axPos val="l"/>
        <c:majorGridlines/>
        <c:numFmt formatCode="#,##0" sourceLinked="1"/>
        <c:tickLblPos val="nextTo"/>
        <c:crossAx val="60299136"/>
        <c:crosses val="autoZero"/>
        <c:crossBetween val="between"/>
      </c:valAx>
      <c:serAx>
        <c:axId val="60486976"/>
        <c:scaling>
          <c:orientation val="minMax"/>
        </c:scaling>
        <c:axPos val="b"/>
        <c:tickLblPos val="nextTo"/>
        <c:crossAx val="60300672"/>
        <c:crosses val="autoZero"/>
      </c:ser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</a:t>
            </a:r>
            <a:r>
              <a:rPr lang="en-CA" baseline="0"/>
              <a:t> Mortality in Quesnel</a:t>
            </a:r>
            <a:endParaRPr lang="en-CA"/>
          </a:p>
        </c:rich>
      </c:tx>
      <c:layout/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strRef>
              <c:f>Graphs!$A$32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Graphs!$B$31:$G$31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Graphs!$B$32:$G$32</c:f>
              <c:numCache>
                <c:formatCode>#,##0.0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Graphs!$A$33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Graphs!$B$31:$G$31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Graphs!$B$33:$G$33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Graphs!$A$34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Graphs!$B$31:$G$31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Graphs!$B$34:$G$34</c:f>
              <c:numCache>
                <c:formatCode>#,##0</c:formatCode>
                <c:ptCount val="6"/>
                <c:pt idx="0">
                  <c:v>211.53376496807601</c:v>
                </c:pt>
                <c:pt idx="1">
                  <c:v>3.6612300366400001</c:v>
                </c:pt>
                <c:pt idx="2">
                  <c:v>22.4200457492</c:v>
                </c:pt>
                <c:pt idx="5">
                  <c:v>237.61504075391602</c:v>
                </c:pt>
              </c:numCache>
            </c:numRef>
          </c:val>
        </c:ser>
        <c:ser>
          <c:idx val="3"/>
          <c:order val="3"/>
          <c:tx>
            <c:strRef>
              <c:f>Graphs!$A$35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Graphs!$B$31:$G$31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Graphs!$B$35:$G$35</c:f>
              <c:numCache>
                <c:formatCode>#,##0</c:formatCode>
                <c:ptCount val="6"/>
                <c:pt idx="0">
                  <c:v>4140.9372497865588</c:v>
                </c:pt>
                <c:pt idx="1">
                  <c:v>1124.4943039403202</c:v>
                </c:pt>
                <c:pt idx="2">
                  <c:v>260.51521673625996</c:v>
                </c:pt>
                <c:pt idx="5">
                  <c:v>5525.9467704631388</c:v>
                </c:pt>
              </c:numCache>
            </c:numRef>
          </c:val>
        </c:ser>
        <c:ser>
          <c:idx val="4"/>
          <c:order val="4"/>
          <c:tx>
            <c:strRef>
              <c:f>Graphs!$A$36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Graphs!$B$31:$G$31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Graphs!$B$36:$G$36</c:f>
              <c:numCache>
                <c:formatCode>#,##0</c:formatCode>
                <c:ptCount val="6"/>
                <c:pt idx="0">
                  <c:v>24083.409003951543</c:v>
                </c:pt>
                <c:pt idx="1">
                  <c:v>14047.534219963776</c:v>
                </c:pt>
                <c:pt idx="2">
                  <c:v>4009.2519167298424</c:v>
                </c:pt>
                <c:pt idx="3">
                  <c:v>2766.090595422701</c:v>
                </c:pt>
                <c:pt idx="4">
                  <c:v>328.98029080967149</c:v>
                </c:pt>
                <c:pt idx="5">
                  <c:v>45235.266026877529</c:v>
                </c:pt>
              </c:numCache>
            </c:numRef>
          </c:val>
        </c:ser>
        <c:ser>
          <c:idx val="5"/>
          <c:order val="5"/>
          <c:tx>
            <c:strRef>
              <c:f>Graphs!$A$37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Graphs!$B$31:$G$31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Graphs!$B$37:$G$37</c:f>
              <c:numCache>
                <c:formatCode>#,##0</c:formatCode>
                <c:ptCount val="6"/>
                <c:pt idx="0">
                  <c:v>3667.4808270381632</c:v>
                </c:pt>
                <c:pt idx="1">
                  <c:v>9725.7198267294298</c:v>
                </c:pt>
                <c:pt idx="2">
                  <c:v>12694.698844581693</c:v>
                </c:pt>
                <c:pt idx="3">
                  <c:v>9848.8693597873862</c:v>
                </c:pt>
                <c:pt idx="4">
                  <c:v>4182.5931138547094</c:v>
                </c:pt>
                <c:pt idx="5">
                  <c:v>40119.361971991384</c:v>
                </c:pt>
              </c:numCache>
            </c:numRef>
          </c:val>
        </c:ser>
        <c:shape val="box"/>
        <c:axId val="60355712"/>
        <c:axId val="60357632"/>
        <c:axId val="60323136"/>
      </c:bar3DChart>
      <c:catAx>
        <c:axId val="6035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Attack Severity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60357632"/>
        <c:crosses val="autoZero"/>
        <c:auto val="1"/>
        <c:lblAlgn val="ctr"/>
        <c:lblOffset val="100"/>
      </c:catAx>
      <c:valAx>
        <c:axId val="6035763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Area Attacked</a:t>
                </a:r>
              </a:p>
            </c:rich>
          </c:tx>
          <c:layout/>
        </c:title>
        <c:numFmt formatCode="#,##0.0" sourceLinked="1"/>
        <c:majorTickMark val="none"/>
        <c:tickLblPos val="nextTo"/>
        <c:crossAx val="60355712"/>
        <c:crosses val="autoZero"/>
        <c:crossBetween val="between"/>
      </c:valAx>
      <c:serAx>
        <c:axId val="60323136"/>
        <c:scaling>
          <c:orientation val="minMax"/>
        </c:scaling>
        <c:axPos val="b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Year</a:t>
                </a:r>
              </a:p>
            </c:rich>
          </c:tx>
          <c:layout/>
        </c:title>
        <c:tickLblPos val="nextTo"/>
        <c:crossAx val="60357632"/>
        <c:crosses val="autoZero"/>
      </c:ser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 Mortality in Okanagan</a:t>
            </a:r>
            <a:r>
              <a:rPr lang="en-CA" baseline="0"/>
              <a:t> TSA</a:t>
            </a:r>
            <a:endParaRPr lang="en-CA"/>
          </a:p>
        </c:rich>
      </c:tx>
      <c:layout/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strRef>
              <c:f>Graphs!$A$53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Graphs!$B$52:$G$52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Graphs!$B$53:$G$53</c:f>
              <c:numCache>
                <c:formatCode>#,##0.0</c:formatCode>
                <c:ptCount val="6"/>
                <c:pt idx="0">
                  <c:v>253.37804304649995</c:v>
                </c:pt>
                <c:pt idx="1">
                  <c:v>0</c:v>
                </c:pt>
                <c:pt idx="2">
                  <c:v>9.4668785048599986</c:v>
                </c:pt>
                <c:pt idx="3">
                  <c:v>3.75</c:v>
                </c:pt>
                <c:pt idx="4">
                  <c:v>0</c:v>
                </c:pt>
                <c:pt idx="5">
                  <c:v>266.59492155135996</c:v>
                </c:pt>
              </c:numCache>
            </c:numRef>
          </c:val>
        </c:ser>
        <c:ser>
          <c:idx val="1"/>
          <c:order val="1"/>
          <c:tx>
            <c:strRef>
              <c:f>Graphs!$A$54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Graphs!$B$52:$G$52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Graphs!$B$54:$G$54</c:f>
              <c:numCache>
                <c:formatCode>#,##0</c:formatCode>
                <c:ptCount val="6"/>
                <c:pt idx="0">
                  <c:v>162.55833421286999</c:v>
                </c:pt>
                <c:pt idx="1">
                  <c:v>929.85964370151305</c:v>
                </c:pt>
                <c:pt idx="3">
                  <c:v>4.25</c:v>
                </c:pt>
                <c:pt idx="5">
                  <c:v>1096.6679779143831</c:v>
                </c:pt>
              </c:numCache>
            </c:numRef>
          </c:val>
        </c:ser>
        <c:ser>
          <c:idx val="2"/>
          <c:order val="2"/>
          <c:tx>
            <c:strRef>
              <c:f>Graphs!$A$55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Graphs!$B$52:$G$52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Graphs!$B$55:$G$55</c:f>
              <c:numCache>
                <c:formatCode>#,##0</c:formatCode>
                <c:ptCount val="6"/>
                <c:pt idx="0">
                  <c:v>490.44941485000504</c:v>
                </c:pt>
                <c:pt idx="1">
                  <c:v>2814.5294698158227</c:v>
                </c:pt>
                <c:pt idx="2">
                  <c:v>560.44138628158908</c:v>
                </c:pt>
                <c:pt idx="3">
                  <c:v>15.440142011560001</c:v>
                </c:pt>
                <c:pt idx="4">
                  <c:v>6.85609184671</c:v>
                </c:pt>
                <c:pt idx="5">
                  <c:v>3887.7165048056868</c:v>
                </c:pt>
              </c:numCache>
            </c:numRef>
          </c:val>
        </c:ser>
        <c:ser>
          <c:idx val="3"/>
          <c:order val="3"/>
          <c:tx>
            <c:strRef>
              <c:f>Graphs!$A$56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Graphs!$B$52:$G$52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Graphs!$B$56:$G$56</c:f>
              <c:numCache>
                <c:formatCode>#,##0</c:formatCode>
                <c:ptCount val="6"/>
                <c:pt idx="0">
                  <c:v>132.94113155459999</c:v>
                </c:pt>
                <c:pt idx="1">
                  <c:v>1948.0659031808907</c:v>
                </c:pt>
                <c:pt idx="2">
                  <c:v>828.89315374720991</c:v>
                </c:pt>
                <c:pt idx="3">
                  <c:v>142.35714563067</c:v>
                </c:pt>
                <c:pt idx="5">
                  <c:v>3052.2573341133707</c:v>
                </c:pt>
              </c:numCache>
            </c:numRef>
          </c:val>
        </c:ser>
        <c:ser>
          <c:idx val="4"/>
          <c:order val="4"/>
          <c:tx>
            <c:strRef>
              <c:f>Graphs!$A$57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Graphs!$B$52:$G$52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Graphs!$B$57:$G$57</c:f>
              <c:numCache>
                <c:formatCode>#,##0</c:formatCode>
                <c:ptCount val="6"/>
                <c:pt idx="0">
                  <c:v>55.38928632823</c:v>
                </c:pt>
                <c:pt idx="1">
                  <c:v>2203.3717508241702</c:v>
                </c:pt>
                <c:pt idx="2">
                  <c:v>770.04187543677108</c:v>
                </c:pt>
                <c:pt idx="3">
                  <c:v>192.278627264985</c:v>
                </c:pt>
                <c:pt idx="4">
                  <c:v>35.031288196299997</c:v>
                </c:pt>
                <c:pt idx="5">
                  <c:v>3256.1128280504563</c:v>
                </c:pt>
              </c:numCache>
            </c:numRef>
          </c:val>
        </c:ser>
        <c:ser>
          <c:idx val="5"/>
          <c:order val="5"/>
          <c:tx>
            <c:strRef>
              <c:f>Graphs!$A$58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Graphs!$B$52:$G$52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Graphs!$B$58:$G$58</c:f>
              <c:numCache>
                <c:formatCode>#,##0</c:formatCode>
                <c:ptCount val="6"/>
                <c:pt idx="0">
                  <c:v>217.65863122731599</c:v>
                </c:pt>
                <c:pt idx="1">
                  <c:v>1692.2834838084304</c:v>
                </c:pt>
                <c:pt idx="2">
                  <c:v>1269.257578140564</c:v>
                </c:pt>
                <c:pt idx="3">
                  <c:v>278.53220711762782</c:v>
                </c:pt>
                <c:pt idx="4">
                  <c:v>354.22644250534199</c:v>
                </c:pt>
                <c:pt idx="5">
                  <c:v>3811.9583427992802</c:v>
                </c:pt>
              </c:numCache>
            </c:numRef>
          </c:val>
        </c:ser>
        <c:shape val="box"/>
        <c:axId val="62047360"/>
        <c:axId val="62049280"/>
        <c:axId val="62024768"/>
      </c:bar3DChart>
      <c:catAx>
        <c:axId val="62047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Attack Severity</a:t>
                </a:r>
              </a:p>
            </c:rich>
          </c:tx>
          <c:layout/>
        </c:title>
        <c:numFmt formatCode="#,##0" sourceLinked="1"/>
        <c:majorTickMark val="none"/>
        <c:tickLblPos val="nextTo"/>
        <c:crossAx val="62049280"/>
        <c:crosses val="autoZero"/>
        <c:auto val="1"/>
        <c:lblAlgn val="ctr"/>
        <c:lblOffset val="100"/>
      </c:catAx>
      <c:valAx>
        <c:axId val="6204928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Area Attacked (ha)</a:t>
                </a:r>
              </a:p>
            </c:rich>
          </c:tx>
          <c:layout/>
        </c:title>
        <c:numFmt formatCode="#,##0.0" sourceLinked="1"/>
        <c:majorTickMark val="none"/>
        <c:tickLblPos val="nextTo"/>
        <c:crossAx val="62047360"/>
        <c:crosses val="autoZero"/>
        <c:crossBetween val="between"/>
      </c:valAx>
      <c:serAx>
        <c:axId val="62024768"/>
        <c:scaling>
          <c:orientation val="minMax"/>
        </c:scaling>
        <c:axPos val="b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Year</a:t>
                </a:r>
              </a:p>
            </c:rich>
          </c:tx>
          <c:layout/>
        </c:title>
        <c:tickLblPos val="nextTo"/>
        <c:crossAx val="62049280"/>
        <c:crosses val="autoZero"/>
      </c:ser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Young Pine Mortality in PG TSA</a:t>
            </a:r>
          </a:p>
        </c:rich>
      </c:tx>
      <c:layout>
        <c:manualLayout>
          <c:xMode val="edge"/>
          <c:yMode val="edge"/>
          <c:x val="0.19960983600454188"/>
          <c:y val="5.1060037273199022E-2"/>
        </c:manualLayout>
      </c:layout>
    </c:title>
    <c:view3D>
      <c:perspective val="30"/>
    </c:view3D>
    <c:plotArea>
      <c:layout>
        <c:manualLayout>
          <c:layoutTarget val="inner"/>
          <c:xMode val="edge"/>
          <c:yMode val="edge"/>
          <c:x val="0.13149122317157169"/>
          <c:y val="0.17150261133267033"/>
          <c:w val="0.76859272910035159"/>
          <c:h val="0.66374577578538663"/>
        </c:manualLayout>
      </c:layout>
      <c:bar3DChart>
        <c:barDir val="col"/>
        <c:grouping val="standard"/>
        <c:ser>
          <c:idx val="0"/>
          <c:order val="0"/>
          <c:tx>
            <c:strRef>
              <c:f>Graphs!$A$72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Graphs!$B$71:$G$71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Graphs!$B$72:$G$72</c:f>
              <c:numCache>
                <c:formatCode>0.0</c:formatCode>
                <c:ptCount val="6"/>
                <c:pt idx="0">
                  <c:v>937.13874526190102</c:v>
                </c:pt>
                <c:pt idx="1">
                  <c:v>1527.7689284968051</c:v>
                </c:pt>
                <c:pt idx="2">
                  <c:v>90.650338714343007</c:v>
                </c:pt>
                <c:pt idx="3">
                  <c:v>46.142354256700003</c:v>
                </c:pt>
                <c:pt idx="4">
                  <c:v>0</c:v>
                </c:pt>
                <c:pt idx="5">
                  <c:v>2601.7003667297495</c:v>
                </c:pt>
              </c:numCache>
            </c:numRef>
          </c:val>
        </c:ser>
        <c:ser>
          <c:idx val="1"/>
          <c:order val="1"/>
          <c:tx>
            <c:strRef>
              <c:f>Graphs!$A$73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Graphs!$B$71:$G$71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Graphs!$B$73:$G$73</c:f>
              <c:numCache>
                <c:formatCode>#,##0</c:formatCode>
                <c:ptCount val="6"/>
                <c:pt idx="0">
                  <c:v>3187.1575199085023</c:v>
                </c:pt>
                <c:pt idx="1">
                  <c:v>3052.517973265823</c:v>
                </c:pt>
                <c:pt idx="2">
                  <c:v>204.08815132053996</c:v>
                </c:pt>
                <c:pt idx="3">
                  <c:v>33.75</c:v>
                </c:pt>
                <c:pt idx="5">
                  <c:v>6477.5136444948657</c:v>
                </c:pt>
              </c:numCache>
            </c:numRef>
          </c:val>
        </c:ser>
        <c:ser>
          <c:idx val="2"/>
          <c:order val="2"/>
          <c:tx>
            <c:strRef>
              <c:f>Graphs!$A$74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Graphs!$B$71:$G$71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Graphs!$B$74:$G$74</c:f>
              <c:numCache>
                <c:formatCode>#,##0</c:formatCode>
                <c:ptCount val="6"/>
                <c:pt idx="0">
                  <c:v>54467.584316285858</c:v>
                </c:pt>
                <c:pt idx="1">
                  <c:v>16617.412196082652</c:v>
                </c:pt>
                <c:pt idx="2">
                  <c:v>1222.8533184062098</c:v>
                </c:pt>
                <c:pt idx="3">
                  <c:v>475.27200550685001</c:v>
                </c:pt>
                <c:pt idx="4">
                  <c:v>0</c:v>
                </c:pt>
                <c:pt idx="5">
                  <c:v>72783.121836281571</c:v>
                </c:pt>
              </c:numCache>
            </c:numRef>
          </c:val>
        </c:ser>
        <c:ser>
          <c:idx val="3"/>
          <c:order val="3"/>
          <c:tx>
            <c:strRef>
              <c:f>Graphs!$A$75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Graphs!$B$71:$G$71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Graphs!$B$75:$G$75</c:f>
              <c:numCache>
                <c:formatCode>#,##0</c:formatCode>
                <c:ptCount val="6"/>
                <c:pt idx="0">
                  <c:v>6443.6499025532285</c:v>
                </c:pt>
                <c:pt idx="1">
                  <c:v>8307.911473050448</c:v>
                </c:pt>
                <c:pt idx="2">
                  <c:v>8617.2391688894349</c:v>
                </c:pt>
                <c:pt idx="3">
                  <c:v>4866.7330407540994</c:v>
                </c:pt>
                <c:pt idx="4">
                  <c:v>338.81136831050003</c:v>
                </c:pt>
                <c:pt idx="5">
                  <c:v>28574.344953557709</c:v>
                </c:pt>
              </c:numCache>
            </c:numRef>
          </c:val>
        </c:ser>
        <c:ser>
          <c:idx val="4"/>
          <c:order val="4"/>
          <c:tx>
            <c:strRef>
              <c:f>Graphs!$A$76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Graphs!$B$71:$G$71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Graphs!$B$76:$G$76</c:f>
              <c:numCache>
                <c:formatCode>#,##0</c:formatCode>
                <c:ptCount val="6"/>
                <c:pt idx="0">
                  <c:v>33390.156568543738</c:v>
                </c:pt>
                <c:pt idx="1">
                  <c:v>27666.063160564096</c:v>
                </c:pt>
                <c:pt idx="2">
                  <c:v>11260.095438751903</c:v>
                </c:pt>
                <c:pt idx="3">
                  <c:v>2390.8972039708001</c:v>
                </c:pt>
                <c:pt idx="4">
                  <c:v>381.79412585711157</c:v>
                </c:pt>
                <c:pt idx="5">
                  <c:v>75089.006497687631</c:v>
                </c:pt>
              </c:numCache>
            </c:numRef>
          </c:val>
        </c:ser>
        <c:ser>
          <c:idx val="5"/>
          <c:order val="5"/>
          <c:tx>
            <c:strRef>
              <c:f>Graphs!$A$77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Graphs!$B$71:$G$71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Graphs!$B$77:$G$77</c:f>
              <c:numCache>
                <c:formatCode>#,##0</c:formatCode>
                <c:ptCount val="6"/>
                <c:pt idx="0">
                  <c:v>3088.4225950678124</c:v>
                </c:pt>
                <c:pt idx="1">
                  <c:v>4659.004513960459</c:v>
                </c:pt>
                <c:pt idx="2">
                  <c:v>10244.04664917467</c:v>
                </c:pt>
                <c:pt idx="3">
                  <c:v>12062.803684452194</c:v>
                </c:pt>
                <c:pt idx="4">
                  <c:v>5797.1173276490535</c:v>
                </c:pt>
                <c:pt idx="5">
                  <c:v>35851.394770304192</c:v>
                </c:pt>
              </c:numCache>
            </c:numRef>
          </c:val>
        </c:ser>
        <c:shape val="box"/>
        <c:axId val="74105984"/>
        <c:axId val="74107904"/>
        <c:axId val="62045696"/>
      </c:bar3DChart>
      <c:catAx>
        <c:axId val="7410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Attack Severity Class</a:t>
                </a:r>
              </a:p>
            </c:rich>
          </c:tx>
          <c:layout/>
        </c:title>
        <c:majorTickMark val="none"/>
        <c:tickLblPos val="nextTo"/>
        <c:crossAx val="74107904"/>
        <c:crosses val="autoZero"/>
        <c:auto val="1"/>
        <c:lblAlgn val="ctr"/>
        <c:lblOffset val="100"/>
      </c:catAx>
      <c:valAx>
        <c:axId val="7410790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Area Attacked (ha)</a:t>
                </a:r>
              </a:p>
            </c:rich>
          </c:tx>
          <c:layout/>
        </c:title>
        <c:numFmt formatCode="0.0" sourceLinked="1"/>
        <c:majorTickMark val="none"/>
        <c:tickLblPos val="nextTo"/>
        <c:crossAx val="74105984"/>
        <c:crosses val="autoZero"/>
        <c:crossBetween val="between"/>
      </c:valAx>
      <c:serAx>
        <c:axId val="62045696"/>
        <c:scaling>
          <c:orientation val="minMax"/>
        </c:scaling>
        <c:axPos val="b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tickLblPos val="nextTo"/>
        <c:crossAx val="74107904"/>
        <c:crosses val="autoZero"/>
      </c:ser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CA"/>
              <a:t>Young Pine Mortality</a:t>
            </a:r>
            <a:r>
              <a:rPr lang="en-CA" baseline="0"/>
              <a:t> in Mackenzie</a:t>
            </a:r>
            <a:endParaRPr lang="en-CA"/>
          </a:p>
        </c:rich>
      </c:tx>
      <c:layout/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strRef>
              <c:f>Graphs!$A$94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Graphs!$B$93:$G$93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Graphs!$B$94:$G$94</c:f>
              <c:numCache>
                <c:formatCode>0.0</c:formatCode>
                <c:ptCount val="6"/>
                <c:pt idx="0">
                  <c:v>2648.7023481690703</c:v>
                </c:pt>
                <c:pt idx="1">
                  <c:v>3410.925135241625</c:v>
                </c:pt>
                <c:pt idx="2">
                  <c:v>7891.3179954683246</c:v>
                </c:pt>
                <c:pt idx="3">
                  <c:v>684.44307340658713</c:v>
                </c:pt>
                <c:pt idx="4">
                  <c:v>0</c:v>
                </c:pt>
                <c:pt idx="5">
                  <c:v>14635.388552285607</c:v>
                </c:pt>
              </c:numCache>
            </c:numRef>
          </c:val>
        </c:ser>
        <c:ser>
          <c:idx val="1"/>
          <c:order val="1"/>
          <c:tx>
            <c:strRef>
              <c:f>Graphs!$A$95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Graphs!$B$93:$G$93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Graphs!$B$95:$G$95</c:f>
              <c:numCache>
                <c:formatCode>#,##0</c:formatCode>
                <c:ptCount val="6"/>
                <c:pt idx="0">
                  <c:v>19011.683523115782</c:v>
                </c:pt>
                <c:pt idx="1">
                  <c:v>24415.553599572366</c:v>
                </c:pt>
                <c:pt idx="2">
                  <c:v>1632.8969887991889</c:v>
                </c:pt>
                <c:pt idx="3">
                  <c:v>28.75</c:v>
                </c:pt>
                <c:pt idx="4">
                  <c:v>0</c:v>
                </c:pt>
                <c:pt idx="5">
                  <c:v>45088.884111487343</c:v>
                </c:pt>
              </c:numCache>
            </c:numRef>
          </c:val>
        </c:ser>
        <c:ser>
          <c:idx val="2"/>
          <c:order val="2"/>
          <c:tx>
            <c:strRef>
              <c:f>Graphs!$A$96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Graphs!$B$93:$G$93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Graphs!$B$96:$G$96</c:f>
              <c:numCache>
                <c:formatCode>#,##0</c:formatCode>
                <c:ptCount val="6"/>
                <c:pt idx="0">
                  <c:v>7085.6964233917397</c:v>
                </c:pt>
                <c:pt idx="1">
                  <c:v>38253.707204046121</c:v>
                </c:pt>
                <c:pt idx="2">
                  <c:v>24851.297145793855</c:v>
                </c:pt>
                <c:pt idx="3">
                  <c:v>4588.2798103650048</c:v>
                </c:pt>
                <c:pt idx="4">
                  <c:v>270.41309147572002</c:v>
                </c:pt>
                <c:pt idx="5">
                  <c:v>75049.393675072439</c:v>
                </c:pt>
              </c:numCache>
            </c:numRef>
          </c:val>
        </c:ser>
        <c:ser>
          <c:idx val="3"/>
          <c:order val="3"/>
          <c:tx>
            <c:strRef>
              <c:f>Graphs!$A$97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Graphs!$B$93:$G$93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Graphs!$B$97:$G$97</c:f>
              <c:numCache>
                <c:formatCode>#,##0</c:formatCode>
                <c:ptCount val="6"/>
                <c:pt idx="0">
                  <c:v>0</c:v>
                </c:pt>
                <c:pt idx="1">
                  <c:v>1098.3308226710601</c:v>
                </c:pt>
                <c:pt idx="2">
                  <c:v>1638.3743420934002</c:v>
                </c:pt>
                <c:pt idx="3">
                  <c:v>2048.5758500031998</c:v>
                </c:pt>
                <c:pt idx="4">
                  <c:v>1548.7031779437302</c:v>
                </c:pt>
                <c:pt idx="5">
                  <c:v>6333.9841927113903</c:v>
                </c:pt>
              </c:numCache>
            </c:numRef>
          </c:val>
        </c:ser>
        <c:ser>
          <c:idx val="4"/>
          <c:order val="4"/>
          <c:tx>
            <c:strRef>
              <c:f>Graphs!$A$98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Graphs!$B$93:$G$93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Graphs!$B$98:$G$98</c:f>
              <c:numCache>
                <c:formatCode>#,##0</c:formatCode>
                <c:ptCount val="6"/>
                <c:pt idx="0">
                  <c:v>71.940480184199998</c:v>
                </c:pt>
                <c:pt idx="1">
                  <c:v>77.734395570739991</c:v>
                </c:pt>
                <c:pt idx="2">
                  <c:v>18.616605203599999</c:v>
                </c:pt>
                <c:pt idx="3">
                  <c:v>6.3320978130999999</c:v>
                </c:pt>
                <c:pt idx="4">
                  <c:v>0</c:v>
                </c:pt>
                <c:pt idx="5">
                  <c:v>174.62357877163998</c:v>
                </c:pt>
              </c:numCache>
            </c:numRef>
          </c:val>
        </c:ser>
        <c:ser>
          <c:idx val="5"/>
          <c:order val="5"/>
          <c:tx>
            <c:strRef>
              <c:f>Graphs!$A$99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Graphs!$B$93:$G$93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Graphs!$B$99:$G$99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hape val="box"/>
        <c:axId val="74167424"/>
        <c:axId val="74169344"/>
        <c:axId val="74104320"/>
      </c:bar3DChart>
      <c:catAx>
        <c:axId val="7416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Attack Severity Class</a:t>
                </a:r>
              </a:p>
            </c:rich>
          </c:tx>
          <c:layout/>
        </c:title>
        <c:majorTickMark val="none"/>
        <c:tickLblPos val="nextTo"/>
        <c:crossAx val="74169344"/>
        <c:crosses val="autoZero"/>
        <c:auto val="1"/>
        <c:lblAlgn val="ctr"/>
        <c:lblOffset val="100"/>
      </c:catAx>
      <c:valAx>
        <c:axId val="7416934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Area Attacked (ha)</a:t>
                </a:r>
              </a:p>
            </c:rich>
          </c:tx>
          <c:layout/>
        </c:title>
        <c:numFmt formatCode="0.0" sourceLinked="1"/>
        <c:majorTickMark val="none"/>
        <c:tickLblPos val="nextTo"/>
        <c:crossAx val="74167424"/>
        <c:crosses val="autoZero"/>
        <c:crossBetween val="between"/>
      </c:valAx>
      <c:serAx>
        <c:axId val="74104320"/>
        <c:scaling>
          <c:orientation val="minMax"/>
        </c:scaling>
        <c:axPos val="b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tickLblPos val="nextTo"/>
        <c:crossAx val="74169344"/>
        <c:crosses val="autoZero"/>
      </c:ser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/>
            </a:pPr>
            <a:r>
              <a:rPr lang="en-US"/>
              <a:t>Young Pine Mortality Bulkley TSA</a:t>
            </a:r>
          </a:p>
        </c:rich>
      </c:tx>
      <c:layout/>
      <c:overlay val="1"/>
    </c:title>
    <c:view3D>
      <c:perspective val="30"/>
    </c:view3D>
    <c:plotArea>
      <c:layout/>
      <c:bar3DChart>
        <c:barDir val="col"/>
        <c:grouping val="standard"/>
        <c:ser>
          <c:idx val="0"/>
          <c:order val="0"/>
          <c:tx>
            <c:strRef>
              <c:f>Graphs!$A$120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Graphs!$B$119:$G$119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Graphs!$B$120:$G$120</c:f>
              <c:numCache>
                <c:formatCode>0.0</c:formatCode>
                <c:ptCount val="6"/>
                <c:pt idx="0">
                  <c:v>1407.164000723154</c:v>
                </c:pt>
                <c:pt idx="1">
                  <c:v>287.2605822173</c:v>
                </c:pt>
                <c:pt idx="2">
                  <c:v>0</c:v>
                </c:pt>
                <c:pt idx="3">
                  <c:v>246.94658272699999</c:v>
                </c:pt>
                <c:pt idx="4">
                  <c:v>0</c:v>
                </c:pt>
                <c:pt idx="5">
                  <c:v>1941.3711656674541</c:v>
                </c:pt>
              </c:numCache>
            </c:numRef>
          </c:val>
        </c:ser>
        <c:ser>
          <c:idx val="1"/>
          <c:order val="1"/>
          <c:tx>
            <c:strRef>
              <c:f>Graphs!$A$121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Graphs!$B$119:$G$119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Graphs!$B$121:$G$121</c:f>
              <c:numCache>
                <c:formatCode>#,##0</c:formatCode>
                <c:ptCount val="6"/>
                <c:pt idx="0">
                  <c:v>615.15664878209998</c:v>
                </c:pt>
                <c:pt idx="1">
                  <c:v>499.50881235559996</c:v>
                </c:pt>
                <c:pt idx="2">
                  <c:v>12.91196228898</c:v>
                </c:pt>
                <c:pt idx="3">
                  <c:v>35.318470350699997</c:v>
                </c:pt>
                <c:pt idx="4">
                  <c:v>0</c:v>
                </c:pt>
                <c:pt idx="5">
                  <c:v>1162.8958937773798</c:v>
                </c:pt>
              </c:numCache>
            </c:numRef>
          </c:val>
        </c:ser>
        <c:ser>
          <c:idx val="2"/>
          <c:order val="2"/>
          <c:tx>
            <c:strRef>
              <c:f>Graphs!$A$122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Graphs!$B$119:$G$119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Graphs!$B$122:$G$122</c:f>
              <c:numCache>
                <c:formatCode>#,##0</c:formatCode>
                <c:ptCount val="6"/>
                <c:pt idx="0">
                  <c:v>17.807470029699999</c:v>
                </c:pt>
                <c:pt idx="1">
                  <c:v>54.451145500599999</c:v>
                </c:pt>
                <c:pt idx="2">
                  <c:v>0</c:v>
                </c:pt>
                <c:pt idx="3">
                  <c:v>41.242867054569999</c:v>
                </c:pt>
                <c:pt idx="4">
                  <c:v>198.53794469371698</c:v>
                </c:pt>
                <c:pt idx="5">
                  <c:v>312.03942727858697</c:v>
                </c:pt>
              </c:numCache>
            </c:numRef>
          </c:val>
        </c:ser>
        <c:ser>
          <c:idx val="3"/>
          <c:order val="3"/>
          <c:tx>
            <c:strRef>
              <c:f>Graphs!$A$123</c:f>
              <c:strCache>
                <c:ptCount val="1"/>
                <c:pt idx="0">
                  <c:v>2009</c:v>
                </c:pt>
              </c:strCache>
            </c:strRef>
          </c:tx>
          <c:cat>
            <c:strRef>
              <c:f>Graphs!$B$119:$G$119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Graphs!$B$123:$G$123</c:f>
              <c:numCache>
                <c:formatCode>#,##0</c:formatCode>
                <c:ptCount val="6"/>
                <c:pt idx="0" formatCode="General">
                  <c:v>0</c:v>
                </c:pt>
                <c:pt idx="1">
                  <c:v>41.861513733599999</c:v>
                </c:pt>
                <c:pt idx="2">
                  <c:v>117.28484754012</c:v>
                </c:pt>
                <c:pt idx="3">
                  <c:v>167.34360316819999</c:v>
                </c:pt>
                <c:pt idx="4">
                  <c:v>0</c:v>
                </c:pt>
                <c:pt idx="5">
                  <c:v>326.48996444191999</c:v>
                </c:pt>
              </c:numCache>
            </c:numRef>
          </c:val>
        </c:ser>
        <c:ser>
          <c:idx val="4"/>
          <c:order val="4"/>
          <c:tx>
            <c:strRef>
              <c:f>Graphs!$A$124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Graphs!$B$119:$G$119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Graphs!$B$124:$G$124</c:f>
              <c:numCache>
                <c:formatCode>#,##0</c:formatCode>
                <c:ptCount val="6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Graphs!$A$125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Graphs!$B$119:$G$119</c:f>
              <c:strCache>
                <c:ptCount val="6"/>
                <c:pt idx="0">
                  <c:v>Trace</c:v>
                </c:pt>
                <c:pt idx="1">
                  <c:v>Light</c:v>
                </c:pt>
                <c:pt idx="2">
                  <c:v>Moderate</c:v>
                </c:pt>
                <c:pt idx="3">
                  <c:v>Severe</c:v>
                </c:pt>
                <c:pt idx="4">
                  <c:v>Very Sev</c:v>
                </c:pt>
                <c:pt idx="5">
                  <c:v>TOTAL</c:v>
                </c:pt>
              </c:strCache>
            </c:strRef>
          </c:cat>
          <c:val>
            <c:numRef>
              <c:f>Graphs!$B$125:$G$125</c:f>
              <c:numCache>
                <c:formatCode>#,##0</c:formatCode>
                <c:ptCount val="6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hape val="box"/>
        <c:axId val="103381632"/>
        <c:axId val="103433344"/>
        <c:axId val="49410496"/>
      </c:bar3DChart>
      <c:catAx>
        <c:axId val="10338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Attack Severity Class</a:t>
                </a:r>
              </a:p>
            </c:rich>
          </c:tx>
          <c:layout/>
        </c:title>
        <c:tickLblPos val="nextTo"/>
        <c:crossAx val="103433344"/>
        <c:crosses val="autoZero"/>
        <c:auto val="1"/>
        <c:lblAlgn val="ctr"/>
        <c:lblOffset val="100"/>
      </c:catAx>
      <c:valAx>
        <c:axId val="10343334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Area Attacked (ha)</a:t>
                </a:r>
              </a:p>
            </c:rich>
          </c:tx>
          <c:layout/>
        </c:title>
        <c:numFmt formatCode="0.0" sourceLinked="1"/>
        <c:tickLblPos val="nextTo"/>
        <c:crossAx val="103381632"/>
        <c:crosses val="autoZero"/>
        <c:crossBetween val="between"/>
      </c:valAx>
      <c:serAx>
        <c:axId val="49410496"/>
        <c:scaling>
          <c:orientation val="minMax"/>
        </c:scaling>
        <c:axPos val="b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tickLblPos val="nextTo"/>
        <c:crossAx val="103433344"/>
        <c:crosses val="autoZero"/>
      </c:ser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419099</xdr:colOff>
      <xdr:row>0</xdr:row>
      <xdr:rowOff>0</xdr:rowOff>
    </xdr:from>
    <xdr:to>
      <xdr:col>17</xdr:col>
      <xdr:colOff>457200</xdr:colOff>
      <xdr:row>23</xdr:row>
      <xdr:rowOff>28575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438149</xdr:colOff>
      <xdr:row>23</xdr:row>
      <xdr:rowOff>57149</xdr:rowOff>
    </xdr:from>
    <xdr:to>
      <xdr:col>17</xdr:col>
      <xdr:colOff>447675</xdr:colOff>
      <xdr:row>46</xdr:row>
      <xdr:rowOff>28575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495299</xdr:colOff>
      <xdr:row>46</xdr:row>
      <xdr:rowOff>28574</xdr:rowOff>
    </xdr:from>
    <xdr:to>
      <xdr:col>17</xdr:col>
      <xdr:colOff>581024</xdr:colOff>
      <xdr:row>66</xdr:row>
      <xdr:rowOff>57149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495299</xdr:colOff>
      <xdr:row>66</xdr:row>
      <xdr:rowOff>57149</xdr:rowOff>
    </xdr:from>
    <xdr:to>
      <xdr:col>18</xdr:col>
      <xdr:colOff>161924</xdr:colOff>
      <xdr:row>90</xdr:row>
      <xdr:rowOff>9525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600074</xdr:colOff>
      <xdr:row>91</xdr:row>
      <xdr:rowOff>142875</xdr:rowOff>
    </xdr:from>
    <xdr:to>
      <xdr:col>18</xdr:col>
      <xdr:colOff>38099</xdr:colOff>
      <xdr:row>114</xdr:row>
      <xdr:rowOff>123825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47624</xdr:colOff>
      <xdr:row>115</xdr:row>
      <xdr:rowOff>171449</xdr:rowOff>
    </xdr:from>
    <xdr:to>
      <xdr:col>18</xdr:col>
      <xdr:colOff>95250</xdr:colOff>
      <xdr:row>138</xdr:row>
      <xdr:rowOff>133350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FP/external/!publish/Aerial_Overview/2012/2012%20FH%20Data%20by%20TSA%20Dec%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ual Report"/>
      <sheetName val="Master"/>
      <sheetName val="All reg"/>
      <sheetName val="Major BB by TSA"/>
      <sheetName val="Young Pl Mortality by TSA"/>
    </sheetNames>
    <sheetDataSet>
      <sheetData sheetId="0"/>
      <sheetData sheetId="1">
        <row r="18"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62"/>
  <sheetViews>
    <sheetView topLeftCell="A13" workbookViewId="0">
      <selection activeCell="A30" sqref="A30:AG30"/>
    </sheetView>
  </sheetViews>
  <sheetFormatPr defaultRowHeight="15"/>
  <cols>
    <col min="1" max="2" width="14.28515625" customWidth="1"/>
    <col min="3" max="3" width="14.7109375" customWidth="1"/>
    <col min="4" max="4" width="9.85546875" bestFit="1" customWidth="1"/>
    <col min="8" max="8" width="9.85546875" bestFit="1" customWidth="1"/>
    <col min="9" max="9" width="9.85546875" customWidth="1"/>
    <col min="10" max="10" width="29.5703125" customWidth="1"/>
    <col min="17" max="17" width="9.140625" style="36"/>
    <col min="18" max="18" width="15.28515625" customWidth="1"/>
    <col min="20" max="20" width="15.7109375" customWidth="1"/>
    <col min="27" max="27" width="5.7109375" customWidth="1"/>
    <col min="28" max="28" width="24.7109375" customWidth="1"/>
    <col min="36" max="36" width="18.28515625" customWidth="1"/>
  </cols>
  <sheetData>
    <row r="1" spans="1:49">
      <c r="A1" s="6" t="s">
        <v>134</v>
      </c>
      <c r="B1" s="46"/>
      <c r="C1" s="46"/>
      <c r="D1" s="46"/>
      <c r="E1" s="46"/>
      <c r="F1" s="46"/>
      <c r="G1" s="23"/>
      <c r="H1" s="23"/>
      <c r="I1" s="23"/>
      <c r="J1" s="6" t="s">
        <v>94</v>
      </c>
      <c r="S1" s="6" t="s">
        <v>4</v>
      </c>
      <c r="T1" s="6"/>
      <c r="U1" s="6"/>
      <c r="V1" s="6"/>
      <c r="W1" s="6"/>
      <c r="AB1" s="6" t="s">
        <v>45</v>
      </c>
      <c r="AJ1" s="6" t="s">
        <v>46</v>
      </c>
    </row>
    <row r="2" spans="1:49">
      <c r="B2" s="53"/>
      <c r="C2" s="53"/>
      <c r="D2" s="53"/>
      <c r="E2" s="53"/>
      <c r="F2" s="53"/>
      <c r="G2" s="46"/>
      <c r="H2" s="46"/>
      <c r="I2" s="43"/>
      <c r="P2">
        <v>2011</v>
      </c>
      <c r="X2">
        <v>2010</v>
      </c>
      <c r="AB2" t="s">
        <v>5</v>
      </c>
      <c r="AG2">
        <v>2009</v>
      </c>
    </row>
    <row r="3" spans="1:49">
      <c r="C3" s="47" t="s">
        <v>1</v>
      </c>
      <c r="D3" s="47" t="s">
        <v>2</v>
      </c>
      <c r="E3" s="47" t="s">
        <v>29</v>
      </c>
      <c r="F3" s="47" t="s">
        <v>30</v>
      </c>
      <c r="G3" s="47" t="s">
        <v>33</v>
      </c>
      <c r="H3" s="47" t="s">
        <v>32</v>
      </c>
      <c r="I3" s="47"/>
      <c r="K3" s="1" t="s">
        <v>1</v>
      </c>
      <c r="L3" s="1" t="s">
        <v>2</v>
      </c>
      <c r="M3" s="1" t="s">
        <v>29</v>
      </c>
      <c r="N3" s="1" t="s">
        <v>30</v>
      </c>
      <c r="O3" s="1" t="s">
        <v>31</v>
      </c>
      <c r="P3" s="1" t="s">
        <v>32</v>
      </c>
      <c r="Q3" s="37"/>
      <c r="S3" s="1" t="s">
        <v>1</v>
      </c>
      <c r="T3" s="1" t="s">
        <v>2</v>
      </c>
      <c r="U3" s="1" t="s">
        <v>29</v>
      </c>
      <c r="V3" s="1" t="s">
        <v>30</v>
      </c>
      <c r="W3" s="1" t="s">
        <v>31</v>
      </c>
      <c r="X3" s="1" t="s">
        <v>32</v>
      </c>
      <c r="Y3" s="1"/>
      <c r="Z3" s="1" t="s">
        <v>6</v>
      </c>
      <c r="AB3" s="1" t="s">
        <v>1</v>
      </c>
      <c r="AC3" s="1" t="s">
        <v>2</v>
      </c>
      <c r="AD3" s="1" t="s">
        <v>29</v>
      </c>
      <c r="AE3" s="1" t="s">
        <v>30</v>
      </c>
      <c r="AF3" s="1" t="s">
        <v>31</v>
      </c>
      <c r="AG3" s="1" t="s">
        <v>32</v>
      </c>
      <c r="AJ3" t="s">
        <v>1</v>
      </c>
      <c r="AK3" t="s">
        <v>2</v>
      </c>
      <c r="AL3" t="s">
        <v>29</v>
      </c>
      <c r="AM3" t="s">
        <v>30</v>
      </c>
      <c r="AN3" t="s">
        <v>33</v>
      </c>
      <c r="AO3" t="s">
        <v>32</v>
      </c>
      <c r="AR3" t="s">
        <v>1</v>
      </c>
      <c r="AS3" t="s">
        <v>2</v>
      </c>
      <c r="AT3" t="s">
        <v>29</v>
      </c>
      <c r="AU3" t="s">
        <v>30</v>
      </c>
      <c r="AV3" t="s">
        <v>33</v>
      </c>
      <c r="AW3" t="s">
        <v>32</v>
      </c>
    </row>
    <row r="4" spans="1:49">
      <c r="A4" t="s">
        <v>34</v>
      </c>
      <c r="C4" s="54">
        <v>0</v>
      </c>
      <c r="D4" s="54">
        <v>0</v>
      </c>
      <c r="E4" s="54">
        <v>0</v>
      </c>
      <c r="F4" s="54">
        <v>0</v>
      </c>
      <c r="G4" s="54">
        <v>0</v>
      </c>
      <c r="H4" s="54">
        <v>0</v>
      </c>
      <c r="I4" s="23"/>
      <c r="J4" t="s">
        <v>34</v>
      </c>
      <c r="K4" s="1"/>
      <c r="L4" s="1"/>
      <c r="M4" s="1"/>
      <c r="N4" s="1"/>
      <c r="O4" s="1"/>
      <c r="P4" s="1">
        <v>10.103890931600001</v>
      </c>
      <c r="Q4" s="37"/>
      <c r="R4" t="s">
        <v>34</v>
      </c>
      <c r="S4" s="1"/>
      <c r="T4" s="1">
        <v>10.103890931600001</v>
      </c>
      <c r="U4" s="1"/>
      <c r="V4" s="1"/>
      <c r="W4" s="1"/>
      <c r="X4" s="1">
        <v>10.103890931600001</v>
      </c>
      <c r="Y4" s="1"/>
      <c r="Z4" t="s">
        <v>34</v>
      </c>
      <c r="AA4" s="1"/>
      <c r="AB4" s="1"/>
      <c r="AC4" s="1"/>
      <c r="AD4" s="1"/>
      <c r="AE4" s="1"/>
      <c r="AF4" s="1"/>
      <c r="AG4" s="1">
        <v>0</v>
      </c>
      <c r="AI4" t="s">
        <v>34</v>
      </c>
      <c r="AJ4" s="1"/>
      <c r="AK4" s="1">
        <v>57.792039103699999</v>
      </c>
      <c r="AL4" s="1"/>
      <c r="AM4" s="1"/>
      <c r="AN4" s="1"/>
      <c r="AO4" s="1">
        <v>57.792039103699999</v>
      </c>
      <c r="AQ4" t="s">
        <v>34</v>
      </c>
      <c r="AR4" s="1"/>
      <c r="AS4" s="1"/>
      <c r="AT4" s="1"/>
      <c r="AU4" s="1"/>
      <c r="AV4" s="1"/>
      <c r="AW4" s="1">
        <v>0</v>
      </c>
    </row>
    <row r="5" spans="1:49">
      <c r="A5" t="s">
        <v>35</v>
      </c>
      <c r="C5" s="54">
        <v>0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23"/>
      <c r="J5" t="s">
        <v>35</v>
      </c>
      <c r="K5" s="1"/>
      <c r="L5" s="1"/>
      <c r="M5" s="1"/>
      <c r="N5" s="1"/>
      <c r="O5" s="1"/>
      <c r="P5" s="1">
        <v>0</v>
      </c>
      <c r="Q5" s="37"/>
      <c r="R5" t="s">
        <v>35</v>
      </c>
      <c r="S5" s="1"/>
      <c r="T5" s="1"/>
      <c r="U5" s="1"/>
      <c r="V5" s="1"/>
      <c r="W5" s="1"/>
      <c r="X5" s="1">
        <v>0</v>
      </c>
      <c r="Y5" s="1"/>
      <c r="Z5" t="s">
        <v>35</v>
      </c>
      <c r="AA5" s="1"/>
      <c r="AB5" s="1"/>
      <c r="AC5" s="1"/>
      <c r="AD5" s="1"/>
      <c r="AE5" s="1"/>
      <c r="AF5" s="1"/>
      <c r="AG5" s="1">
        <v>0</v>
      </c>
      <c r="AI5" t="s">
        <v>35</v>
      </c>
      <c r="AJ5" s="1">
        <v>16.1488311335</v>
      </c>
      <c r="AK5" s="1"/>
      <c r="AL5" s="1"/>
      <c r="AM5" s="1"/>
      <c r="AN5" s="1"/>
      <c r="AO5" s="1">
        <v>16.1488311335</v>
      </c>
      <c r="AQ5" t="s">
        <v>35</v>
      </c>
      <c r="AR5" s="1"/>
      <c r="AS5" s="1"/>
      <c r="AT5" s="1"/>
      <c r="AU5" s="1"/>
      <c r="AV5" s="1"/>
      <c r="AW5" s="1">
        <v>0</v>
      </c>
    </row>
    <row r="6" spans="1:49">
      <c r="A6" t="s">
        <v>36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23"/>
      <c r="J6" t="s">
        <v>36</v>
      </c>
      <c r="K6" s="1"/>
      <c r="L6" s="1"/>
      <c r="M6" s="1"/>
      <c r="N6" s="1"/>
      <c r="O6" s="1"/>
      <c r="P6" s="1">
        <v>0</v>
      </c>
      <c r="Q6" s="37"/>
      <c r="R6" t="s">
        <v>36</v>
      </c>
      <c r="S6" s="1"/>
      <c r="T6" s="1"/>
      <c r="U6" s="1"/>
      <c r="V6" s="1"/>
      <c r="W6" s="1"/>
      <c r="X6" s="1">
        <v>0</v>
      </c>
      <c r="Y6" s="1"/>
      <c r="Z6" t="s">
        <v>36</v>
      </c>
      <c r="AA6" s="1"/>
      <c r="AB6" s="1"/>
      <c r="AC6" s="1"/>
      <c r="AD6" s="1"/>
      <c r="AE6" s="1"/>
      <c r="AF6" s="1"/>
      <c r="AG6" s="1">
        <v>0</v>
      </c>
      <c r="AI6" t="s">
        <v>36</v>
      </c>
      <c r="AJ6" s="1"/>
      <c r="AK6" s="1"/>
      <c r="AL6" s="1"/>
      <c r="AM6" s="1"/>
      <c r="AN6" s="1"/>
      <c r="AO6" s="1">
        <v>0</v>
      </c>
      <c r="AQ6" t="s">
        <v>36</v>
      </c>
      <c r="AR6" s="1"/>
      <c r="AS6" s="1"/>
      <c r="AT6" s="1"/>
      <c r="AU6" s="1"/>
      <c r="AV6" s="1"/>
      <c r="AW6" s="1">
        <v>0</v>
      </c>
    </row>
    <row r="7" spans="1:49">
      <c r="A7" t="s">
        <v>37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23"/>
      <c r="J7" t="s">
        <v>37</v>
      </c>
      <c r="K7" s="1"/>
      <c r="L7" s="1"/>
      <c r="M7" s="1"/>
      <c r="N7" s="1"/>
      <c r="O7" s="1"/>
      <c r="P7" s="1">
        <v>0</v>
      </c>
      <c r="Q7" s="37"/>
      <c r="R7" t="s">
        <v>37</v>
      </c>
      <c r="S7" s="1"/>
      <c r="T7" s="1"/>
      <c r="U7" s="1"/>
      <c r="V7" s="1"/>
      <c r="W7" s="1"/>
      <c r="X7" s="1">
        <v>0</v>
      </c>
      <c r="Y7" s="1"/>
      <c r="Z7" t="s">
        <v>37</v>
      </c>
      <c r="AA7" s="1"/>
      <c r="AB7" s="1"/>
      <c r="AC7" s="1"/>
      <c r="AD7" s="1"/>
      <c r="AE7" s="1"/>
      <c r="AF7" s="1"/>
      <c r="AG7" s="1">
        <v>0</v>
      </c>
      <c r="AI7" t="s">
        <v>37</v>
      </c>
      <c r="AJ7" s="1"/>
      <c r="AK7" s="1"/>
      <c r="AL7" s="1"/>
      <c r="AM7" s="1"/>
      <c r="AN7" s="1"/>
      <c r="AO7" s="1">
        <v>0</v>
      </c>
      <c r="AQ7" t="s">
        <v>37</v>
      </c>
      <c r="AR7" s="1"/>
      <c r="AS7" s="1"/>
      <c r="AT7" s="1"/>
      <c r="AU7" s="1"/>
      <c r="AV7" s="1"/>
      <c r="AW7" s="1">
        <v>0</v>
      </c>
    </row>
    <row r="8" spans="1:49">
      <c r="A8" t="s">
        <v>38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23"/>
      <c r="J8" t="s">
        <v>38</v>
      </c>
      <c r="K8" s="1"/>
      <c r="L8" s="1"/>
      <c r="M8" s="1"/>
      <c r="N8" s="1"/>
      <c r="O8" s="1"/>
      <c r="P8" s="1">
        <v>0</v>
      </c>
      <c r="Q8" s="37"/>
      <c r="R8" t="s">
        <v>38</v>
      </c>
      <c r="S8" s="1"/>
      <c r="T8" s="1"/>
      <c r="U8" s="1"/>
      <c r="V8" s="1"/>
      <c r="W8" s="1"/>
      <c r="X8" s="1">
        <v>0</v>
      </c>
      <c r="Y8" s="1"/>
      <c r="Z8" t="s">
        <v>38</v>
      </c>
      <c r="AA8" s="1"/>
      <c r="AB8" s="1"/>
      <c r="AC8" s="1"/>
      <c r="AD8" s="1"/>
      <c r="AE8" s="1"/>
      <c r="AF8" s="1"/>
      <c r="AG8" s="1">
        <v>0</v>
      </c>
      <c r="AI8" t="s">
        <v>38</v>
      </c>
      <c r="AJ8" s="1"/>
      <c r="AK8" s="1"/>
      <c r="AL8" s="1"/>
      <c r="AM8" s="1"/>
      <c r="AN8" s="1"/>
      <c r="AO8" s="1">
        <v>0</v>
      </c>
      <c r="AQ8" t="s">
        <v>38</v>
      </c>
      <c r="AR8" s="1"/>
      <c r="AS8" s="1"/>
      <c r="AT8" s="1"/>
      <c r="AU8" s="1"/>
      <c r="AV8" s="1"/>
      <c r="AW8" s="1">
        <v>0</v>
      </c>
    </row>
    <row r="9" spans="1:49">
      <c r="A9" t="s">
        <v>39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23"/>
      <c r="J9" t="s">
        <v>39</v>
      </c>
      <c r="K9" s="1"/>
      <c r="L9" s="1"/>
      <c r="M9" s="1"/>
      <c r="N9" s="1"/>
      <c r="O9" s="1"/>
      <c r="P9" s="1">
        <v>0</v>
      </c>
      <c r="Q9" s="37"/>
      <c r="R9" t="s">
        <v>39</v>
      </c>
      <c r="S9" s="1"/>
      <c r="T9" s="1"/>
      <c r="U9" s="1"/>
      <c r="V9" s="1"/>
      <c r="W9" s="1"/>
      <c r="X9" s="1">
        <v>0</v>
      </c>
      <c r="Y9" s="1"/>
      <c r="Z9" t="s">
        <v>39</v>
      </c>
      <c r="AA9" s="1"/>
      <c r="AB9" s="1"/>
      <c r="AC9" s="1"/>
      <c r="AD9" s="1"/>
      <c r="AE9" s="1"/>
      <c r="AF9" s="1"/>
      <c r="AG9" s="1">
        <v>0</v>
      </c>
      <c r="AI9" t="s">
        <v>39</v>
      </c>
      <c r="AJ9" s="1"/>
      <c r="AK9" s="1"/>
      <c r="AL9" s="1">
        <v>17.294247740300001</v>
      </c>
      <c r="AM9" s="1"/>
      <c r="AN9" s="1"/>
      <c r="AO9" s="1">
        <v>17.294247740300001</v>
      </c>
      <c r="AQ9" t="s">
        <v>39</v>
      </c>
      <c r="AR9" s="1"/>
      <c r="AS9" s="1"/>
      <c r="AT9" s="1"/>
      <c r="AU9" s="1"/>
      <c r="AV9" s="1"/>
      <c r="AW9" s="1">
        <v>0</v>
      </c>
    </row>
    <row r="10" spans="1:49">
      <c r="A10" t="s">
        <v>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23"/>
      <c r="J10" t="s">
        <v>0</v>
      </c>
      <c r="K10" s="1"/>
      <c r="L10" s="1"/>
      <c r="M10" s="1"/>
      <c r="N10" s="1"/>
      <c r="O10" s="1"/>
      <c r="P10" s="1">
        <v>0</v>
      </c>
      <c r="Q10" s="37"/>
      <c r="R10" t="s">
        <v>0</v>
      </c>
      <c r="S10" s="1"/>
      <c r="T10" s="1"/>
      <c r="U10" s="1"/>
      <c r="V10" s="1"/>
      <c r="W10" s="1"/>
      <c r="X10" s="1">
        <v>0</v>
      </c>
      <c r="Y10" s="1"/>
      <c r="Z10" t="s">
        <v>0</v>
      </c>
      <c r="AA10" s="1"/>
      <c r="AB10" s="1"/>
      <c r="AC10" s="1"/>
      <c r="AD10" s="1"/>
      <c r="AE10" s="1"/>
      <c r="AF10" s="1"/>
      <c r="AG10" s="1">
        <v>0</v>
      </c>
      <c r="AI10" t="s">
        <v>0</v>
      </c>
      <c r="AJ10" s="1"/>
      <c r="AK10" s="1"/>
      <c r="AL10" s="1"/>
      <c r="AM10" s="1"/>
      <c r="AN10" s="1"/>
      <c r="AO10" s="1">
        <v>0</v>
      </c>
      <c r="AQ10" t="s">
        <v>0</v>
      </c>
      <c r="AR10" s="1"/>
      <c r="AS10" s="1"/>
      <c r="AT10" s="1"/>
      <c r="AU10" s="1"/>
      <c r="AV10" s="1"/>
      <c r="AW10" s="1">
        <v>0</v>
      </c>
    </row>
    <row r="11" spans="1:49">
      <c r="A11" t="s">
        <v>40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23"/>
      <c r="J11" t="s">
        <v>40</v>
      </c>
      <c r="K11" s="1"/>
      <c r="L11" s="1"/>
      <c r="M11" s="1"/>
      <c r="N11" s="1"/>
      <c r="O11" s="1"/>
      <c r="P11" s="1">
        <v>0</v>
      </c>
      <c r="Q11" s="37"/>
      <c r="R11" t="s">
        <v>40</v>
      </c>
      <c r="S11" s="1"/>
      <c r="T11" s="1"/>
      <c r="U11" s="1"/>
      <c r="V11" s="1">
        <v>148.99195121299999</v>
      </c>
      <c r="W11" s="1"/>
      <c r="X11" s="1">
        <v>148.99195121299999</v>
      </c>
      <c r="Y11" s="1"/>
      <c r="Z11" t="s">
        <v>40</v>
      </c>
      <c r="AA11" s="1"/>
      <c r="AB11" s="1"/>
      <c r="AC11" s="1"/>
      <c r="AD11" s="1"/>
      <c r="AE11" s="1"/>
      <c r="AF11" s="1"/>
      <c r="AG11" s="1">
        <v>0</v>
      </c>
      <c r="AI11" t="s">
        <v>40</v>
      </c>
      <c r="AJ11" s="1"/>
      <c r="AK11" s="1"/>
      <c r="AL11" s="1"/>
      <c r="AM11" s="1"/>
      <c r="AN11" s="1"/>
      <c r="AO11" s="1">
        <v>0</v>
      </c>
      <c r="AQ11" t="s">
        <v>40</v>
      </c>
      <c r="AR11" s="1"/>
      <c r="AS11" s="1"/>
      <c r="AT11" s="1"/>
      <c r="AU11" s="1"/>
      <c r="AV11" s="1"/>
      <c r="AW11" s="1">
        <v>0</v>
      </c>
    </row>
    <row r="12" spans="1:49">
      <c r="A12" s="56" t="s">
        <v>41</v>
      </c>
      <c r="B12" s="56"/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23"/>
      <c r="J12" s="39" t="s">
        <v>41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37"/>
      <c r="R12" s="2" t="s">
        <v>41</v>
      </c>
      <c r="S12" s="3">
        <v>0</v>
      </c>
      <c r="T12" s="3">
        <v>10.103890931600001</v>
      </c>
      <c r="U12" s="3">
        <v>0</v>
      </c>
      <c r="V12" s="3">
        <v>148.99195121299999</v>
      </c>
      <c r="W12" s="3">
        <v>0</v>
      </c>
      <c r="X12" s="3">
        <v>159.0958421446</v>
      </c>
      <c r="Y12" s="1"/>
      <c r="Z12" s="4" t="s">
        <v>41</v>
      </c>
      <c r="AA12" s="5"/>
      <c r="AB12" s="5"/>
      <c r="AC12" s="5"/>
      <c r="AD12" s="5"/>
      <c r="AE12" s="5"/>
      <c r="AF12" s="5"/>
      <c r="AG12" s="5">
        <v>0</v>
      </c>
      <c r="AI12" s="11" t="s">
        <v>41</v>
      </c>
      <c r="AJ12" s="12">
        <v>16.1488311335</v>
      </c>
      <c r="AK12" s="12">
        <v>57.792039103699999</v>
      </c>
      <c r="AL12" s="12">
        <v>17.294247740300001</v>
      </c>
      <c r="AM12" s="12">
        <v>0</v>
      </c>
      <c r="AN12" s="12">
        <v>0</v>
      </c>
      <c r="AO12" s="12">
        <v>91.235117977500011</v>
      </c>
      <c r="AQ12" s="19" t="s">
        <v>41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</row>
    <row r="13" spans="1:49">
      <c r="C13" s="55"/>
      <c r="D13" s="55"/>
      <c r="E13" s="55"/>
      <c r="F13" s="55"/>
      <c r="G13" s="55"/>
      <c r="H13" s="55"/>
      <c r="I13" s="23"/>
      <c r="K13" s="1"/>
      <c r="L13" s="1"/>
      <c r="M13" s="1"/>
      <c r="N13" s="1"/>
      <c r="O13" s="1"/>
      <c r="P13" s="1"/>
      <c r="Q13" s="3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J13" s="1"/>
      <c r="AK13" s="1"/>
      <c r="AL13" s="1"/>
      <c r="AM13" s="1"/>
      <c r="AN13" s="1"/>
      <c r="AO13" s="1"/>
      <c r="AR13" s="1"/>
      <c r="AS13" s="1"/>
      <c r="AT13" s="1"/>
      <c r="AU13" s="1"/>
      <c r="AV13" s="1"/>
      <c r="AW13" s="1"/>
    </row>
    <row r="14" spans="1:49">
      <c r="C14" s="55"/>
      <c r="D14" s="55"/>
      <c r="E14" s="55"/>
      <c r="F14" s="55"/>
      <c r="G14" s="55"/>
      <c r="H14" s="55"/>
      <c r="I14" s="47"/>
      <c r="K14" s="1" t="s">
        <v>1</v>
      </c>
      <c r="L14" s="1" t="s">
        <v>2</v>
      </c>
      <c r="M14" s="1" t="s">
        <v>29</v>
      </c>
      <c r="N14" s="1" t="s">
        <v>30</v>
      </c>
      <c r="O14" s="1" t="s">
        <v>33</v>
      </c>
      <c r="P14" s="1" t="s">
        <v>42</v>
      </c>
      <c r="Q14" s="37"/>
      <c r="S14" s="1" t="s">
        <v>1</v>
      </c>
      <c r="T14" s="1" t="s">
        <v>2</v>
      </c>
      <c r="U14" s="1" t="s">
        <v>29</v>
      </c>
      <c r="V14" s="1" t="s">
        <v>30</v>
      </c>
      <c r="W14" s="1" t="s">
        <v>33</v>
      </c>
      <c r="X14" s="1" t="s">
        <v>42</v>
      </c>
      <c r="Y14" s="1"/>
      <c r="Z14" s="1"/>
      <c r="AA14" s="1"/>
      <c r="AB14" s="1" t="s">
        <v>1</v>
      </c>
      <c r="AC14" s="1" t="s">
        <v>2</v>
      </c>
      <c r="AD14" s="1" t="s">
        <v>29</v>
      </c>
      <c r="AE14" s="1" t="s">
        <v>30</v>
      </c>
      <c r="AF14" s="1" t="s">
        <v>33</v>
      </c>
      <c r="AG14" s="1" t="s">
        <v>42</v>
      </c>
      <c r="AI14" s="1" t="s">
        <v>1</v>
      </c>
      <c r="AJ14" s="1" t="s">
        <v>2</v>
      </c>
      <c r="AK14" s="1" t="s">
        <v>29</v>
      </c>
      <c r="AL14" s="1" t="s">
        <v>30</v>
      </c>
      <c r="AM14" s="1" t="s">
        <v>33</v>
      </c>
      <c r="AN14" s="1" t="s">
        <v>42</v>
      </c>
      <c r="AO14" s="1"/>
      <c r="AR14" s="1" t="s">
        <v>1</v>
      </c>
      <c r="AS14" s="1" t="s">
        <v>2</v>
      </c>
      <c r="AT14" s="1" t="s">
        <v>29</v>
      </c>
      <c r="AU14" s="1" t="s">
        <v>30</v>
      </c>
      <c r="AV14" s="1" t="s">
        <v>33</v>
      </c>
      <c r="AW14" s="1" t="s">
        <v>42</v>
      </c>
    </row>
    <row r="15" spans="1:49">
      <c r="A15" t="s">
        <v>7</v>
      </c>
      <c r="C15" s="55"/>
      <c r="D15" s="55"/>
      <c r="E15" s="55"/>
      <c r="F15" s="55"/>
      <c r="G15" s="55"/>
      <c r="H15" s="55"/>
      <c r="I15" s="23"/>
      <c r="J15" t="s">
        <v>7</v>
      </c>
      <c r="K15" s="1"/>
      <c r="L15" s="1"/>
      <c r="M15" s="1"/>
      <c r="N15" s="1"/>
      <c r="O15" s="1"/>
      <c r="P15" s="1">
        <v>0</v>
      </c>
      <c r="Q15" s="37"/>
      <c r="R15" t="s">
        <v>7</v>
      </c>
      <c r="S15" s="1">
        <v>10.086043989603001</v>
      </c>
      <c r="T15" s="1">
        <v>7.2612597388599998</v>
      </c>
      <c r="U15" s="1"/>
      <c r="V15" s="1"/>
      <c r="W15" s="1"/>
      <c r="X15" s="1">
        <v>17.347303728463</v>
      </c>
      <c r="Y15" s="1"/>
      <c r="Z15" s="1" t="s">
        <v>7</v>
      </c>
      <c r="AA15" s="1"/>
      <c r="AB15" s="1">
        <v>1483.32151600626</v>
      </c>
      <c r="AC15" s="1"/>
      <c r="AD15" s="1">
        <v>93.783591073630006</v>
      </c>
      <c r="AE15" s="1"/>
      <c r="AF15" s="1"/>
      <c r="AG15" s="1">
        <v>1577.1051070798901</v>
      </c>
      <c r="AI15" t="s">
        <v>7</v>
      </c>
      <c r="AJ15" s="1">
        <v>9917.3188538590603</v>
      </c>
      <c r="AK15" s="1">
        <v>882.71326641320002</v>
      </c>
      <c r="AL15" s="1">
        <v>13.298197351500001</v>
      </c>
      <c r="AM15" s="1"/>
      <c r="AN15" s="1"/>
      <c r="AO15" s="1">
        <v>10813.33031762376</v>
      </c>
      <c r="AQ15" t="s">
        <v>7</v>
      </c>
      <c r="AR15" s="1">
        <v>4.9084532777379897</v>
      </c>
      <c r="AS15" s="1">
        <v>333.42822238219509</v>
      </c>
      <c r="AT15" s="1">
        <v>398.73878867097</v>
      </c>
      <c r="AU15" s="1">
        <v>564.17306228266466</v>
      </c>
      <c r="AV15" s="1">
        <v>498.13897075693296</v>
      </c>
      <c r="AW15" s="1">
        <v>1799.3874973705006</v>
      </c>
    </row>
    <row r="16" spans="1:49">
      <c r="A16" t="s">
        <v>8</v>
      </c>
      <c r="C16" s="54">
        <v>132.730685141847</v>
      </c>
      <c r="D16" s="54">
        <v>44.011622901199999</v>
      </c>
      <c r="E16" s="54">
        <v>0</v>
      </c>
      <c r="F16" s="54">
        <v>0</v>
      </c>
      <c r="G16" s="54">
        <v>0</v>
      </c>
      <c r="H16" s="54">
        <v>176.74230804304699</v>
      </c>
      <c r="I16" s="23"/>
      <c r="J16" t="s">
        <v>8</v>
      </c>
      <c r="K16" s="1">
        <v>203.05357111700701</v>
      </c>
      <c r="L16" s="1">
        <v>308.01404541290003</v>
      </c>
      <c r="M16" s="1">
        <v>1.2103542868199999</v>
      </c>
      <c r="N16" s="1">
        <v>1.5</v>
      </c>
      <c r="O16" s="1"/>
      <c r="P16" s="1">
        <f>SUM(K16:O16)</f>
        <v>513.77797081672702</v>
      </c>
      <c r="Q16" s="37"/>
      <c r="R16" t="s">
        <v>8</v>
      </c>
      <c r="S16" s="1">
        <v>303.43257176753002</v>
      </c>
      <c r="T16" s="1">
        <v>6.6063275069199996</v>
      </c>
      <c r="U16" s="1"/>
      <c r="V16" s="1"/>
      <c r="W16" s="1"/>
      <c r="X16" s="1">
        <v>310.03889927445005</v>
      </c>
      <c r="Y16" s="1"/>
      <c r="Z16" s="1" t="s">
        <v>8</v>
      </c>
      <c r="AA16" s="1"/>
      <c r="AB16" s="1">
        <v>13965.814064418493</v>
      </c>
      <c r="AC16" s="1">
        <v>496.24724229293003</v>
      </c>
      <c r="AD16" s="1">
        <v>266.61122484473998</v>
      </c>
      <c r="AE16" s="1">
        <v>1</v>
      </c>
      <c r="AF16" s="1"/>
      <c r="AG16" s="1">
        <v>14729.672531556163</v>
      </c>
      <c r="AI16" t="s">
        <v>8</v>
      </c>
      <c r="AJ16" s="1">
        <v>68185.933691045881</v>
      </c>
      <c r="AK16" s="1">
        <v>29137.551040582897</v>
      </c>
      <c r="AL16" s="1">
        <v>11762.276612904421</v>
      </c>
      <c r="AM16" s="1">
        <v>3747.9766558194751</v>
      </c>
      <c r="AN16" s="1">
        <v>613.7118885982137</v>
      </c>
      <c r="AO16" s="1">
        <v>113447.44988895088</v>
      </c>
      <c r="AQ16" t="s">
        <v>8</v>
      </c>
      <c r="AR16" s="1">
        <v>7505.9616532260261</v>
      </c>
      <c r="AS16" s="1">
        <v>4519.2466092931145</v>
      </c>
      <c r="AT16" s="1">
        <v>12797.147012879059</v>
      </c>
      <c r="AU16" s="1">
        <v>9892.6056004340498</v>
      </c>
      <c r="AV16" s="1">
        <v>3406.1350983683492</v>
      </c>
      <c r="AW16" s="1">
        <v>38121.095974200602</v>
      </c>
    </row>
    <row r="17" spans="1:49">
      <c r="A17" t="s">
        <v>9</v>
      </c>
      <c r="C17" s="54">
        <v>0</v>
      </c>
      <c r="D17" s="54">
        <v>437.72637917850011</v>
      </c>
      <c r="E17" s="54">
        <v>0</v>
      </c>
      <c r="F17" s="54">
        <v>77.007002163400003</v>
      </c>
      <c r="G17" s="54">
        <v>0</v>
      </c>
      <c r="H17" s="54">
        <v>514.7333813419001</v>
      </c>
      <c r="I17" s="23"/>
      <c r="J17" t="s">
        <v>9</v>
      </c>
      <c r="K17" s="1">
        <v>37.251377175489999</v>
      </c>
      <c r="L17" s="1">
        <v>4.3467065500570001</v>
      </c>
      <c r="M17" s="1"/>
      <c r="N17" s="1">
        <v>1</v>
      </c>
      <c r="O17" s="1"/>
      <c r="P17" s="1">
        <f>SUM(K17:O17)</f>
        <v>42.598083725546999</v>
      </c>
      <c r="Q17" s="37"/>
      <c r="R17" t="s">
        <v>9</v>
      </c>
      <c r="S17" s="1">
        <v>1021.8655962667972</v>
      </c>
      <c r="T17" s="1">
        <v>141.317440508479</v>
      </c>
      <c r="U17" s="1"/>
      <c r="V17" s="1"/>
      <c r="W17" s="1"/>
      <c r="X17" s="1">
        <v>1163.1830367752762</v>
      </c>
      <c r="Y17" s="1"/>
      <c r="Z17" s="1" t="s">
        <v>9</v>
      </c>
      <c r="AA17" s="1"/>
      <c r="AB17" s="1">
        <v>13964.806359557331</v>
      </c>
      <c r="AC17" s="1">
        <v>1194.8371817218999</v>
      </c>
      <c r="AD17" s="1">
        <v>169.19896293032002</v>
      </c>
      <c r="AE17" s="1">
        <v>87.412349949499998</v>
      </c>
      <c r="AF17" s="1"/>
      <c r="AG17" s="1">
        <v>15416.254854159051</v>
      </c>
      <c r="AI17" t="s">
        <v>9</v>
      </c>
      <c r="AJ17" s="1">
        <v>27266.860280400007</v>
      </c>
      <c r="AK17" s="1">
        <v>20774.010290749226</v>
      </c>
      <c r="AL17" s="1">
        <v>17616.097666480764</v>
      </c>
      <c r="AM17" s="1">
        <v>10848.981662766597</v>
      </c>
      <c r="AN17" s="1">
        <v>4557.9421756618885</v>
      </c>
      <c r="AO17" s="1">
        <v>81063.892076058488</v>
      </c>
      <c r="AQ17" t="s">
        <v>9</v>
      </c>
      <c r="AR17" s="1">
        <v>959.01521343897832</v>
      </c>
      <c r="AS17" s="1">
        <v>4963.2212934912677</v>
      </c>
      <c r="AT17" s="1">
        <v>5537.1371674561251</v>
      </c>
      <c r="AU17" s="1">
        <v>3191.6060968298984</v>
      </c>
      <c r="AV17" s="1">
        <v>2106.8105030109418</v>
      </c>
      <c r="AW17" s="1">
        <v>16757.790274227213</v>
      </c>
    </row>
    <row r="18" spans="1:49">
      <c r="A18" t="s">
        <v>10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23"/>
      <c r="J18" t="s">
        <v>10</v>
      </c>
      <c r="K18" s="1">
        <v>0</v>
      </c>
      <c r="L18" s="1">
        <v>0</v>
      </c>
      <c r="M18" s="1">
        <v>0</v>
      </c>
      <c r="N18" s="1"/>
      <c r="O18" s="1">
        <v>0</v>
      </c>
      <c r="P18" s="1">
        <v>0</v>
      </c>
      <c r="Q18" s="37"/>
      <c r="R18" t="s">
        <v>10</v>
      </c>
      <c r="S18" s="1">
        <v>211.53376496807601</v>
      </c>
      <c r="T18" s="1">
        <v>3.6612300366400001</v>
      </c>
      <c r="U18" s="1">
        <v>22.4200457492</v>
      </c>
      <c r="V18" s="1"/>
      <c r="W18" s="1"/>
      <c r="X18" s="1">
        <v>237.61504075391602</v>
      </c>
      <c r="Y18" s="1"/>
      <c r="Z18" s="1" t="s">
        <v>10</v>
      </c>
      <c r="AA18" s="1"/>
      <c r="AB18" s="1">
        <v>4140.9372497865588</v>
      </c>
      <c r="AC18" s="1">
        <v>1124.4943039403202</v>
      </c>
      <c r="AD18" s="1">
        <v>260.51521673625996</v>
      </c>
      <c r="AE18" s="1"/>
      <c r="AF18" s="1"/>
      <c r="AG18" s="1">
        <v>5525.9467704631388</v>
      </c>
      <c r="AI18" t="s">
        <v>10</v>
      </c>
      <c r="AJ18" s="1">
        <v>24083.409003951543</v>
      </c>
      <c r="AK18" s="1">
        <v>14047.534219963776</v>
      </c>
      <c r="AL18" s="1">
        <v>4009.2519167298424</v>
      </c>
      <c r="AM18" s="1">
        <v>2766.090595422701</v>
      </c>
      <c r="AN18" s="1">
        <v>328.98029080967149</v>
      </c>
      <c r="AO18" s="1">
        <v>45235.266026877529</v>
      </c>
      <c r="AQ18" t="s">
        <v>10</v>
      </c>
      <c r="AR18" s="1">
        <v>3667.4808270381632</v>
      </c>
      <c r="AS18" s="1">
        <v>9725.7198267294298</v>
      </c>
      <c r="AT18" s="1">
        <v>12694.698844581693</v>
      </c>
      <c r="AU18" s="1">
        <v>9848.8693597873862</v>
      </c>
      <c r="AV18" s="1">
        <v>4182.5931138547094</v>
      </c>
      <c r="AW18" s="1">
        <v>40119.361971991384</v>
      </c>
    </row>
    <row r="19" spans="1:49">
      <c r="A19" t="s">
        <v>11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44"/>
      <c r="J19" t="s">
        <v>11</v>
      </c>
      <c r="K19" s="1"/>
      <c r="L19" s="1"/>
      <c r="M19" s="1"/>
      <c r="N19" s="1"/>
      <c r="O19" s="1"/>
      <c r="P19" s="1">
        <v>0</v>
      </c>
      <c r="Q19" s="37"/>
      <c r="R19" t="s">
        <v>11</v>
      </c>
      <c r="S19" s="1">
        <v>769.8944410144818</v>
      </c>
      <c r="T19" s="1">
        <v>93.644654418701975</v>
      </c>
      <c r="U19" s="1"/>
      <c r="V19" s="1">
        <v>2.75</v>
      </c>
      <c r="W19" s="1"/>
      <c r="X19" s="1">
        <v>866.28909543318377</v>
      </c>
      <c r="Y19" s="1"/>
      <c r="Z19" s="1" t="s">
        <v>11</v>
      </c>
      <c r="AA19" s="1"/>
      <c r="AB19" s="1">
        <v>407.65546302754001</v>
      </c>
      <c r="AC19" s="1">
        <v>1652.8775139858703</v>
      </c>
      <c r="AD19" s="1">
        <v>163.64572161264002</v>
      </c>
      <c r="AE19" s="1">
        <v>40.9475053651</v>
      </c>
      <c r="AF19" s="1">
        <v>1.1254026985300001</v>
      </c>
      <c r="AG19" s="1">
        <v>2266.2516066896801</v>
      </c>
      <c r="AI19" t="s">
        <v>11</v>
      </c>
      <c r="AJ19" s="1">
        <v>432.87665826157775</v>
      </c>
      <c r="AK19" s="1">
        <v>2003.7499763045791</v>
      </c>
      <c r="AL19" s="1">
        <v>2230.8774094275586</v>
      </c>
      <c r="AM19" s="1">
        <v>984.86033819419788</v>
      </c>
      <c r="AN19" s="1">
        <v>367.98731289096997</v>
      </c>
      <c r="AO19" s="1">
        <v>6020.3516950788835</v>
      </c>
      <c r="AQ19" t="s">
        <v>11</v>
      </c>
      <c r="AR19" s="1">
        <v>32.980043804687</v>
      </c>
      <c r="AS19" s="1">
        <v>844.63806188128183</v>
      </c>
      <c r="AT19" s="1">
        <v>559.83165523852813</v>
      </c>
      <c r="AU19" s="1">
        <v>200.31256337447476</v>
      </c>
      <c r="AV19" s="1">
        <v>436.96014862106267</v>
      </c>
      <c r="AW19" s="1">
        <v>2074.7224729200343</v>
      </c>
    </row>
    <row r="20" spans="1:49">
      <c r="A20" t="s">
        <v>12</v>
      </c>
      <c r="C20" s="23">
        <v>0</v>
      </c>
      <c r="D20" s="23">
        <v>0</v>
      </c>
      <c r="E20" s="23">
        <v>0</v>
      </c>
      <c r="F20" s="23">
        <v>1.25</v>
      </c>
      <c r="G20" s="23">
        <v>0</v>
      </c>
      <c r="H20" s="23">
        <v>1.25</v>
      </c>
      <c r="I20" s="47"/>
      <c r="J20" t="s">
        <v>12</v>
      </c>
      <c r="K20" s="1">
        <v>2.8763327695799998</v>
      </c>
      <c r="L20" s="1">
        <v>55.907357092326997</v>
      </c>
      <c r="M20" s="1"/>
      <c r="N20" s="1">
        <v>6.0679003037300001</v>
      </c>
      <c r="O20" s="1"/>
      <c r="P20" s="1">
        <f>SUM(K20:O20)</f>
        <v>64.851590165637006</v>
      </c>
      <c r="Q20" s="37"/>
      <c r="R20" t="s">
        <v>12</v>
      </c>
      <c r="S20" s="1">
        <v>121.24123262148201</v>
      </c>
      <c r="T20" s="1">
        <v>227.75041187043001</v>
      </c>
      <c r="U20" s="1">
        <v>17.973725676080001</v>
      </c>
      <c r="V20" s="1">
        <v>9.2985099951599999</v>
      </c>
      <c r="W20" s="1">
        <v>0.73001316592200005</v>
      </c>
      <c r="X20" s="1">
        <v>376.99389332907401</v>
      </c>
      <c r="Y20" s="1"/>
      <c r="Z20" s="1" t="s">
        <v>12</v>
      </c>
      <c r="AA20" s="1"/>
      <c r="AB20" s="1">
        <v>1128.4108366248602</v>
      </c>
      <c r="AC20" s="1">
        <v>5803.9895112873328</v>
      </c>
      <c r="AD20" s="1">
        <v>1172.7709226085603</v>
      </c>
      <c r="AE20" s="1">
        <v>331.70555314805006</v>
      </c>
      <c r="AF20" s="1"/>
      <c r="AG20" s="1">
        <v>8436.8768236688047</v>
      </c>
      <c r="AI20" t="s">
        <v>12</v>
      </c>
      <c r="AJ20" s="1">
        <v>818.59784929980003</v>
      </c>
      <c r="AK20" s="1">
        <v>7709.2273214074876</v>
      </c>
      <c r="AL20" s="1">
        <v>7125.191644437873</v>
      </c>
      <c r="AM20" s="1">
        <v>2357.8596138968319</v>
      </c>
      <c r="AN20" s="1">
        <v>259.98368777553998</v>
      </c>
      <c r="AO20" s="1">
        <v>18270.860116817534</v>
      </c>
      <c r="AQ20" t="s">
        <v>12</v>
      </c>
      <c r="AR20" s="1">
        <v>65.996369903922101</v>
      </c>
      <c r="AS20" s="1">
        <v>5109.1941660052262</v>
      </c>
      <c r="AT20" s="1">
        <v>3639.8483472256585</v>
      </c>
      <c r="AU20" s="1">
        <v>1929.1717110919878</v>
      </c>
      <c r="AV20" s="1">
        <v>2240.6854656821479</v>
      </c>
      <c r="AW20" s="1">
        <v>12984.896059908941</v>
      </c>
    </row>
    <row r="21" spans="1:49">
      <c r="A21" t="s">
        <v>13</v>
      </c>
      <c r="C21" s="54">
        <v>0</v>
      </c>
      <c r="D21" s="54">
        <v>3.5757664947999999</v>
      </c>
      <c r="E21" s="54">
        <v>0</v>
      </c>
      <c r="F21" s="54">
        <v>1.5</v>
      </c>
      <c r="G21" s="54">
        <v>0</v>
      </c>
      <c r="H21" s="54">
        <v>5.0757664947999999</v>
      </c>
      <c r="I21" s="49"/>
      <c r="J21" t="s">
        <v>13</v>
      </c>
      <c r="K21" s="1">
        <v>35.132586901579998</v>
      </c>
      <c r="L21" s="1">
        <v>67.882455584810003</v>
      </c>
      <c r="M21" s="1">
        <v>37.677595351500003</v>
      </c>
      <c r="N21" s="1">
        <v>0.75</v>
      </c>
      <c r="O21" s="1">
        <v>0</v>
      </c>
      <c r="P21" s="1">
        <v>141.44263783789</v>
      </c>
      <c r="Q21" s="37"/>
      <c r="R21" t="s">
        <v>13</v>
      </c>
      <c r="S21" s="1">
        <v>122.37428780098</v>
      </c>
      <c r="T21" s="1">
        <v>520.78681946857989</v>
      </c>
      <c r="U21" s="1">
        <v>8.4369688327799999</v>
      </c>
      <c r="V21" s="1">
        <v>1.25</v>
      </c>
      <c r="W21" s="1">
        <v>1.4691189305750001</v>
      </c>
      <c r="X21" s="1">
        <v>654.31719503291492</v>
      </c>
      <c r="Y21" s="1"/>
      <c r="Z21" s="1" t="s">
        <v>13</v>
      </c>
      <c r="AA21" s="1"/>
      <c r="AB21" s="1">
        <v>82.547361388600009</v>
      </c>
      <c r="AC21" s="1">
        <v>639.34114146773015</v>
      </c>
      <c r="AD21" s="1">
        <v>247.66161491356002</v>
      </c>
      <c r="AE21" s="1">
        <v>14.5721132767</v>
      </c>
      <c r="AF21" s="1"/>
      <c r="AG21" s="1">
        <v>984.12223104659017</v>
      </c>
      <c r="AI21" t="s">
        <v>13</v>
      </c>
      <c r="AJ21" s="1">
        <v>243.10192734399999</v>
      </c>
      <c r="AK21" s="1">
        <v>849.04319934399007</v>
      </c>
      <c r="AL21" s="1">
        <v>681.41318160036008</v>
      </c>
      <c r="AM21" s="1">
        <v>64.020128139089991</v>
      </c>
      <c r="AN21" s="1"/>
      <c r="AO21" s="1">
        <v>1837.5784364274402</v>
      </c>
      <c r="AQ21" t="s">
        <v>13</v>
      </c>
      <c r="AR21" s="1"/>
      <c r="AS21" s="1">
        <v>726.93833756549316</v>
      </c>
      <c r="AT21" s="1">
        <v>371.41978751299496</v>
      </c>
      <c r="AU21" s="1">
        <v>280.60170503917067</v>
      </c>
      <c r="AV21" s="1">
        <v>18.62</v>
      </c>
      <c r="AW21" s="1">
        <v>1397.5798301176587</v>
      </c>
    </row>
    <row r="22" spans="1:49">
      <c r="A22" t="s">
        <v>14</v>
      </c>
      <c r="C22" s="23">
        <v>253.37804304649995</v>
      </c>
      <c r="D22" s="23">
        <v>0</v>
      </c>
      <c r="E22" s="23">
        <v>9.4668785048599986</v>
      </c>
      <c r="F22" s="23">
        <v>3.75</v>
      </c>
      <c r="G22" s="23">
        <v>0</v>
      </c>
      <c r="H22" s="23">
        <v>266.59492155135996</v>
      </c>
      <c r="I22" s="23"/>
      <c r="J22" t="s">
        <v>14</v>
      </c>
      <c r="K22" s="1">
        <v>162.55833421286999</v>
      </c>
      <c r="L22" s="1">
        <v>929.85964370151305</v>
      </c>
      <c r="M22" s="1"/>
      <c r="N22" s="1">
        <v>4.25</v>
      </c>
      <c r="O22" s="1"/>
      <c r="P22" s="1">
        <f>SUM(K22:O22)</f>
        <v>1096.6679779143831</v>
      </c>
      <c r="Q22" s="37"/>
      <c r="R22" t="s">
        <v>14</v>
      </c>
      <c r="S22" s="1">
        <v>490.44941485000504</v>
      </c>
      <c r="T22" s="1">
        <v>2814.5294698158227</v>
      </c>
      <c r="U22" s="1">
        <v>560.44138628158908</v>
      </c>
      <c r="V22" s="1">
        <v>15.440142011560001</v>
      </c>
      <c r="W22" s="1">
        <v>6.85609184671</v>
      </c>
      <c r="X22" s="1">
        <v>3887.7165048056868</v>
      </c>
      <c r="Y22" s="1"/>
      <c r="Z22" s="1" t="s">
        <v>14</v>
      </c>
      <c r="AA22" s="1"/>
      <c r="AB22" s="1">
        <v>132.94113155459999</v>
      </c>
      <c r="AC22" s="1">
        <v>1948.0659031808907</v>
      </c>
      <c r="AD22" s="1">
        <v>828.89315374720991</v>
      </c>
      <c r="AE22" s="1">
        <v>142.35714563067</v>
      </c>
      <c r="AF22" s="1"/>
      <c r="AG22" s="1">
        <v>3052.2573341133707</v>
      </c>
      <c r="AI22" t="s">
        <v>14</v>
      </c>
      <c r="AJ22" s="1">
        <v>55.38928632823</v>
      </c>
      <c r="AK22" s="1">
        <v>2203.3717508241702</v>
      </c>
      <c r="AL22" s="1">
        <v>770.04187543677108</v>
      </c>
      <c r="AM22" s="1">
        <v>192.278627264985</v>
      </c>
      <c r="AN22" s="1">
        <v>35.031288196299997</v>
      </c>
      <c r="AO22" s="1">
        <v>3256.1128280504563</v>
      </c>
      <c r="AQ22" t="s">
        <v>14</v>
      </c>
      <c r="AR22" s="1">
        <v>217.65863122731599</v>
      </c>
      <c r="AS22" s="1">
        <v>1692.2834838084304</v>
      </c>
      <c r="AT22" s="1">
        <v>1269.257578140564</v>
      </c>
      <c r="AU22" s="1">
        <v>278.53220711762782</v>
      </c>
      <c r="AV22" s="1">
        <v>354.22644250534199</v>
      </c>
      <c r="AW22" s="1">
        <v>3811.9583427992802</v>
      </c>
    </row>
    <row r="23" spans="1:49">
      <c r="A23" t="s">
        <v>15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23"/>
      <c r="J23" t="s">
        <v>15</v>
      </c>
      <c r="K23" s="1"/>
      <c r="L23" s="1"/>
      <c r="M23" s="1"/>
      <c r="N23" s="1"/>
      <c r="O23" s="1"/>
      <c r="P23" s="1">
        <v>0</v>
      </c>
      <c r="Q23" s="37"/>
      <c r="R23" t="s">
        <v>15</v>
      </c>
      <c r="S23" s="1"/>
      <c r="T23" s="1">
        <v>45.854569271499997</v>
      </c>
      <c r="U23" s="1"/>
      <c r="V23" s="1"/>
      <c r="W23" s="1"/>
      <c r="X23" s="1">
        <v>45.854569271499997</v>
      </c>
      <c r="Y23" s="1"/>
      <c r="Z23" s="1" t="s">
        <v>15</v>
      </c>
      <c r="AA23" s="1"/>
      <c r="AB23" s="1"/>
      <c r="AC23" s="1">
        <v>220.45339188829999</v>
      </c>
      <c r="AD23" s="1">
        <v>28.184781276100001</v>
      </c>
      <c r="AE23" s="1">
        <v>0.25</v>
      </c>
      <c r="AF23" s="1"/>
      <c r="AG23" s="1">
        <v>248.8881731644</v>
      </c>
      <c r="AI23" t="s">
        <v>15</v>
      </c>
      <c r="AJ23" s="1"/>
      <c r="AK23" s="1"/>
      <c r="AL23" s="1"/>
      <c r="AM23" s="1"/>
      <c r="AN23" s="1"/>
      <c r="AO23" s="1">
        <v>0</v>
      </c>
      <c r="AQ23" t="s">
        <v>15</v>
      </c>
      <c r="AR23" s="1"/>
      <c r="AS23" s="1"/>
      <c r="AT23" s="1"/>
      <c r="AU23" s="1"/>
      <c r="AV23" s="1"/>
      <c r="AW23" s="1">
        <v>0</v>
      </c>
    </row>
    <row r="24" spans="1:49">
      <c r="A24" t="s">
        <v>16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23"/>
      <c r="J24" t="s">
        <v>16</v>
      </c>
      <c r="K24" s="1"/>
      <c r="L24" s="1"/>
      <c r="M24" s="1"/>
      <c r="N24" s="1"/>
      <c r="O24" s="1"/>
      <c r="P24" s="1">
        <v>0</v>
      </c>
      <c r="Q24" s="37"/>
      <c r="R24" t="s">
        <v>16</v>
      </c>
      <c r="S24" s="1">
        <v>29.1014078987</v>
      </c>
      <c r="T24" s="1">
        <v>19.877006856640001</v>
      </c>
      <c r="U24" s="1">
        <v>12.358077960640001</v>
      </c>
      <c r="V24" s="1"/>
      <c r="W24" s="1"/>
      <c r="X24" s="1">
        <v>61.33649271598</v>
      </c>
      <c r="Y24" s="1"/>
      <c r="Z24" s="1" t="s">
        <v>16</v>
      </c>
      <c r="AA24" s="1"/>
      <c r="AB24" s="1">
        <v>39.468035154360003</v>
      </c>
      <c r="AC24" s="1">
        <v>42.425000014620004</v>
      </c>
      <c r="AD24" s="1"/>
      <c r="AE24" s="1"/>
      <c r="AF24" s="1"/>
      <c r="AG24" s="1">
        <v>81.893035168980006</v>
      </c>
      <c r="AI24" t="s">
        <v>16</v>
      </c>
      <c r="AJ24" s="1">
        <v>35.256509693699996</v>
      </c>
      <c r="AK24" s="1"/>
      <c r="AL24" s="1"/>
      <c r="AM24" s="1"/>
      <c r="AN24" s="1"/>
      <c r="AO24" s="1">
        <v>35.256509693699996</v>
      </c>
      <c r="AQ24" t="s">
        <v>16</v>
      </c>
      <c r="AR24" s="1"/>
      <c r="AS24" s="1"/>
      <c r="AT24" s="1"/>
      <c r="AU24" s="1"/>
      <c r="AV24" s="1"/>
      <c r="AW24" s="1">
        <v>0</v>
      </c>
    </row>
    <row r="25" spans="1:49">
      <c r="A25" t="s">
        <v>17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23"/>
      <c r="J25" t="s">
        <v>17</v>
      </c>
      <c r="K25" s="1"/>
      <c r="L25" s="1"/>
      <c r="M25" s="1"/>
      <c r="N25" s="1"/>
      <c r="O25" s="1"/>
      <c r="P25" s="1">
        <v>0</v>
      </c>
      <c r="Q25" s="37"/>
      <c r="R25" t="s">
        <v>17</v>
      </c>
      <c r="S25" s="1"/>
      <c r="T25" s="1">
        <v>2.7386832342599998</v>
      </c>
      <c r="U25" s="1"/>
      <c r="V25" s="1"/>
      <c r="W25" s="1"/>
      <c r="X25" s="1">
        <v>2.7386832342599998</v>
      </c>
      <c r="Y25" s="1"/>
      <c r="Z25" s="1" t="s">
        <v>17</v>
      </c>
      <c r="AA25" s="1"/>
      <c r="AB25" s="1"/>
      <c r="AC25" s="1">
        <v>86.694505580200001</v>
      </c>
      <c r="AD25" s="1">
        <v>6.7564856510600002</v>
      </c>
      <c r="AE25" s="1"/>
      <c r="AF25" s="1"/>
      <c r="AG25" s="1">
        <v>93.450991231260005</v>
      </c>
      <c r="AI25" t="s">
        <v>17</v>
      </c>
      <c r="AJ25" s="1"/>
      <c r="AK25" s="1"/>
      <c r="AL25" s="1"/>
      <c r="AM25" s="1"/>
      <c r="AN25" s="1"/>
      <c r="AO25" s="1">
        <v>0</v>
      </c>
      <c r="AQ25" t="s">
        <v>17</v>
      </c>
      <c r="AR25" s="1"/>
      <c r="AS25" s="1"/>
      <c r="AT25" s="1"/>
      <c r="AU25" s="1"/>
      <c r="AV25" s="1"/>
      <c r="AW25" s="1">
        <v>0</v>
      </c>
    </row>
    <row r="26" spans="1:49">
      <c r="A26" t="s">
        <v>18</v>
      </c>
      <c r="C26" s="54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23"/>
      <c r="J26" t="s">
        <v>18</v>
      </c>
      <c r="K26" s="1"/>
      <c r="L26" s="1"/>
      <c r="M26" s="1"/>
      <c r="N26" s="1"/>
      <c r="O26" s="1"/>
      <c r="P26" s="1">
        <v>0</v>
      </c>
      <c r="Q26" s="37"/>
      <c r="R26" t="s">
        <v>18</v>
      </c>
      <c r="S26" s="1"/>
      <c r="T26" s="1"/>
      <c r="U26" s="1"/>
      <c r="V26" s="1"/>
      <c r="W26" s="1"/>
      <c r="X26" s="1">
        <v>0</v>
      </c>
      <c r="Y26" s="1"/>
      <c r="Z26" s="1" t="s">
        <v>18</v>
      </c>
      <c r="AA26" s="1"/>
      <c r="AB26" s="1">
        <v>12.058930869999999</v>
      </c>
      <c r="AC26" s="1"/>
      <c r="AD26" s="1">
        <v>2.3356421884</v>
      </c>
      <c r="AE26" s="1"/>
      <c r="AF26" s="1"/>
      <c r="AG26" s="1">
        <v>14.394573058399999</v>
      </c>
      <c r="AI26" t="s">
        <v>18</v>
      </c>
      <c r="AJ26" s="1"/>
      <c r="AK26" s="1">
        <v>7.1722919173099999</v>
      </c>
      <c r="AL26" s="1"/>
      <c r="AM26" s="1"/>
      <c r="AN26" s="1"/>
      <c r="AO26" s="1">
        <v>7.1722919173099999</v>
      </c>
      <c r="AQ26" t="s">
        <v>18</v>
      </c>
      <c r="AR26" s="1"/>
      <c r="AS26" s="1"/>
      <c r="AT26" s="1"/>
      <c r="AU26" s="1"/>
      <c r="AV26" s="1"/>
      <c r="AW26" s="1">
        <v>0</v>
      </c>
    </row>
    <row r="27" spans="1:49">
      <c r="A27" s="56" t="s">
        <v>19</v>
      </c>
      <c r="B27" s="56"/>
      <c r="C27" s="57">
        <f>SUM(C16:C26)</f>
        <v>386.10872818834696</v>
      </c>
      <c r="D27" s="57">
        <f t="shared" ref="D27:H27" si="0">SUM(D16:D26)</f>
        <v>485.3137685745001</v>
      </c>
      <c r="E27" s="57">
        <f t="shared" si="0"/>
        <v>9.4668785048599986</v>
      </c>
      <c r="F27" s="57">
        <f t="shared" si="0"/>
        <v>83.507002163400003</v>
      </c>
      <c r="G27" s="57">
        <f t="shared" si="0"/>
        <v>0</v>
      </c>
      <c r="H27" s="57">
        <f t="shared" si="0"/>
        <v>964.39637743110711</v>
      </c>
      <c r="I27" s="44"/>
      <c r="J27" s="39" t="s">
        <v>19</v>
      </c>
      <c r="K27" s="40">
        <f>SUM(K15:K26)</f>
        <v>440.87220217652703</v>
      </c>
      <c r="L27" s="40">
        <f t="shared" ref="L27:P27" si="1">SUM(L15:L26)</f>
        <v>1366.010208341607</v>
      </c>
      <c r="M27" s="40">
        <f t="shared" si="1"/>
        <v>38.887949638320002</v>
      </c>
      <c r="N27" s="40">
        <f t="shared" si="1"/>
        <v>13.567900303729999</v>
      </c>
      <c r="O27" s="40">
        <f t="shared" si="1"/>
        <v>0</v>
      </c>
      <c r="P27" s="40">
        <f t="shared" si="1"/>
        <v>1859.3382604601841</v>
      </c>
      <c r="Q27" s="37"/>
      <c r="R27" s="2" t="s">
        <v>19</v>
      </c>
      <c r="S27" s="3">
        <v>3079.9787611776546</v>
      </c>
      <c r="T27" s="3">
        <v>3884.0278727268337</v>
      </c>
      <c r="U27" s="3">
        <v>621.6302045002891</v>
      </c>
      <c r="V27" s="3">
        <v>28.738652006720002</v>
      </c>
      <c r="W27" s="3">
        <v>9.0552239432070003</v>
      </c>
      <c r="X27" s="3">
        <v>7623.4307143547048</v>
      </c>
      <c r="Y27" s="1"/>
      <c r="Z27" s="5" t="s">
        <v>19</v>
      </c>
      <c r="AA27" s="5"/>
      <c r="AB27" s="5">
        <f>SUM(AB15:AB26)</f>
        <v>35357.960948388609</v>
      </c>
      <c r="AC27" s="5">
        <f t="shared" ref="AC27:AG27" si="2">SUM(AC15:AC26)</f>
        <v>13209.425695360094</v>
      </c>
      <c r="AD27" s="5">
        <f t="shared" si="2"/>
        <v>3240.3573175824795</v>
      </c>
      <c r="AE27" s="5">
        <f t="shared" si="2"/>
        <v>618.24466737002012</v>
      </c>
      <c r="AF27" s="5">
        <f t="shared" si="2"/>
        <v>1.1254026985300001</v>
      </c>
      <c r="AG27" s="5">
        <f t="shared" si="2"/>
        <v>52427.114031399717</v>
      </c>
      <c r="AI27" s="13" t="s">
        <v>19</v>
      </c>
      <c r="AJ27" s="14">
        <v>131038.7440601838</v>
      </c>
      <c r="AK27" s="14">
        <v>77614.373357506614</v>
      </c>
      <c r="AL27" s="14">
        <v>44208.448504369087</v>
      </c>
      <c r="AM27" s="14">
        <v>20962.06762150388</v>
      </c>
      <c r="AN27" s="14">
        <v>6163.6366439325839</v>
      </c>
      <c r="AO27" s="14">
        <v>279987.27018749603</v>
      </c>
      <c r="AQ27" s="19" t="s">
        <v>19</v>
      </c>
      <c r="AR27" s="21">
        <v>12454.001191916832</v>
      </c>
      <c r="AS27" s="21">
        <v>27914.670001156439</v>
      </c>
      <c r="AT27" s="21">
        <v>37268.079181705594</v>
      </c>
      <c r="AU27" s="21">
        <v>26185.872305957262</v>
      </c>
      <c r="AV27" s="21">
        <v>13244.169742799488</v>
      </c>
      <c r="AW27" s="21">
        <v>117066.79242353562</v>
      </c>
    </row>
    <row r="28" spans="1:49">
      <c r="C28" s="55"/>
      <c r="D28" s="55"/>
      <c r="E28" s="55"/>
      <c r="F28" s="55"/>
      <c r="G28" s="55"/>
      <c r="H28" s="55"/>
      <c r="I28" s="47"/>
      <c r="K28" s="1"/>
      <c r="L28" s="1"/>
      <c r="M28" s="1"/>
      <c r="N28" s="1"/>
      <c r="O28" s="1"/>
      <c r="P28" s="1"/>
      <c r="Q28" s="37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I28" s="15"/>
      <c r="AJ28" s="16"/>
      <c r="AK28" s="16"/>
      <c r="AL28" s="16"/>
      <c r="AM28" s="16"/>
      <c r="AN28" s="16"/>
      <c r="AO28" s="16"/>
      <c r="AR28" s="1"/>
      <c r="AS28" s="1"/>
      <c r="AT28" s="1"/>
      <c r="AU28" s="1"/>
      <c r="AV28" s="1"/>
      <c r="AW28" s="1"/>
    </row>
    <row r="29" spans="1:49">
      <c r="C29" s="55"/>
      <c r="D29" s="55"/>
      <c r="E29" s="55"/>
      <c r="F29" s="55"/>
      <c r="G29" s="55"/>
      <c r="H29" s="55"/>
      <c r="I29" s="23"/>
      <c r="K29" s="1" t="s">
        <v>1</v>
      </c>
      <c r="L29" s="1" t="s">
        <v>2</v>
      </c>
      <c r="M29" s="1" t="s">
        <v>29</v>
      </c>
      <c r="N29" s="1" t="s">
        <v>30</v>
      </c>
      <c r="O29" s="1" t="s">
        <v>33</v>
      </c>
      <c r="P29" s="1" t="s">
        <v>42</v>
      </c>
      <c r="Q29" s="37"/>
      <c r="S29" s="1" t="s">
        <v>1</v>
      </c>
      <c r="T29" s="1" t="s">
        <v>2</v>
      </c>
      <c r="U29" s="1" t="s">
        <v>29</v>
      </c>
      <c r="V29" s="1" t="s">
        <v>30</v>
      </c>
      <c r="W29" s="1" t="s">
        <v>33</v>
      </c>
      <c r="X29" s="1" t="s">
        <v>42</v>
      </c>
      <c r="Y29" s="1"/>
      <c r="Z29" s="1"/>
      <c r="AA29" s="1"/>
      <c r="AB29" s="1" t="s">
        <v>1</v>
      </c>
      <c r="AC29" s="1" t="s">
        <v>2</v>
      </c>
      <c r="AD29" s="1" t="s">
        <v>29</v>
      </c>
      <c r="AE29" s="1" t="s">
        <v>30</v>
      </c>
      <c r="AF29" s="1" t="s">
        <v>33</v>
      </c>
      <c r="AG29" s="1" t="s">
        <v>42</v>
      </c>
      <c r="AJ29" s="1" t="s">
        <v>1</v>
      </c>
      <c r="AK29" s="1" t="s">
        <v>2</v>
      </c>
      <c r="AL29" s="1" t="s">
        <v>29</v>
      </c>
      <c r="AM29" s="1" t="s">
        <v>30</v>
      </c>
      <c r="AN29" s="1" t="s">
        <v>33</v>
      </c>
      <c r="AO29" s="1" t="s">
        <v>42</v>
      </c>
      <c r="AR29" s="1" t="s">
        <v>1</v>
      </c>
      <c r="AS29" s="1" t="s">
        <v>2</v>
      </c>
      <c r="AT29" s="1" t="s">
        <v>29</v>
      </c>
      <c r="AU29" s="1" t="s">
        <v>30</v>
      </c>
      <c r="AV29" s="1" t="s">
        <v>33</v>
      </c>
      <c r="AW29" s="1" t="s">
        <v>42</v>
      </c>
    </row>
    <row r="30" spans="1:49">
      <c r="A30" t="s">
        <v>20</v>
      </c>
      <c r="C30" s="23">
        <v>1407.164000723154</v>
      </c>
      <c r="D30" s="23">
        <v>287.2605822173</v>
      </c>
      <c r="E30" s="23">
        <v>0</v>
      </c>
      <c r="F30" s="23">
        <v>246.94658272699999</v>
      </c>
      <c r="G30" s="23">
        <v>0</v>
      </c>
      <c r="H30" s="23">
        <v>1941.3711656674541</v>
      </c>
      <c r="I30" s="23"/>
      <c r="J30" t="s">
        <v>20</v>
      </c>
      <c r="K30" s="1">
        <v>615.15664878209998</v>
      </c>
      <c r="L30" s="1">
        <v>499.50881235559996</v>
      </c>
      <c r="M30" s="1">
        <v>12.91196228898</v>
      </c>
      <c r="N30" s="1">
        <v>35.318470350699997</v>
      </c>
      <c r="O30" s="1">
        <v>0</v>
      </c>
      <c r="P30" s="1">
        <f>SUM(K30:O30)</f>
        <v>1162.8958937773798</v>
      </c>
      <c r="Q30" s="37"/>
      <c r="R30" t="s">
        <v>20</v>
      </c>
      <c r="S30" s="1">
        <v>17.807470029699999</v>
      </c>
      <c r="T30" s="1">
        <v>54.451145500599999</v>
      </c>
      <c r="U30" s="1"/>
      <c r="V30" s="1">
        <v>41.242867054569999</v>
      </c>
      <c r="W30" s="1">
        <v>198.53794469371698</v>
      </c>
      <c r="X30" s="1">
        <v>312.03942727858697</v>
      </c>
      <c r="Y30" s="1"/>
      <c r="Z30" s="1" t="s">
        <v>20</v>
      </c>
      <c r="AA30" s="1"/>
      <c r="AB30" s="1"/>
      <c r="AC30" s="1">
        <v>41.861513733599999</v>
      </c>
      <c r="AD30" s="1">
        <v>117.28484754012</v>
      </c>
      <c r="AE30" s="1">
        <v>167.34360316819999</v>
      </c>
      <c r="AF30" s="1"/>
      <c r="AG30" s="1">
        <v>326.48996444191999</v>
      </c>
      <c r="AI30" t="s">
        <v>20</v>
      </c>
      <c r="AJ30" s="1"/>
      <c r="AK30" s="1"/>
      <c r="AL30" s="1"/>
      <c r="AM30" s="1"/>
      <c r="AN30" s="1"/>
      <c r="AO30" s="1">
        <v>0</v>
      </c>
      <c r="AQ30" t="s">
        <v>20</v>
      </c>
      <c r="AR30" s="1"/>
      <c r="AS30" s="1"/>
      <c r="AT30" s="1"/>
      <c r="AU30" s="1">
        <v>0.25</v>
      </c>
      <c r="AV30" s="1"/>
      <c r="AW30" s="1">
        <v>0.25</v>
      </c>
    </row>
    <row r="31" spans="1:49">
      <c r="A31" t="s">
        <v>21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23"/>
      <c r="J31" t="s">
        <v>21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37"/>
      <c r="R31" t="s">
        <v>21</v>
      </c>
      <c r="S31" s="1"/>
      <c r="T31" s="1"/>
      <c r="U31" s="1"/>
      <c r="V31" s="1">
        <v>1.75</v>
      </c>
      <c r="W31" s="1"/>
      <c r="X31" s="1">
        <v>1.75</v>
      </c>
      <c r="Y31" s="1"/>
      <c r="Z31" s="1" t="s">
        <v>21</v>
      </c>
      <c r="AA31" s="1"/>
      <c r="AB31" s="1">
        <v>16.878085393399999</v>
      </c>
      <c r="AC31" s="1">
        <v>28.285291748900001</v>
      </c>
      <c r="AD31" s="1">
        <v>102.567342057</v>
      </c>
      <c r="AE31" s="1">
        <v>0.5</v>
      </c>
      <c r="AF31" s="1"/>
      <c r="AG31" s="1">
        <v>148.23071919930001</v>
      </c>
      <c r="AI31" t="s">
        <v>21</v>
      </c>
      <c r="AJ31" s="1"/>
      <c r="AK31" s="1">
        <v>104.598460164</v>
      </c>
      <c r="AL31" s="1"/>
      <c r="AM31" s="1"/>
      <c r="AN31" s="1"/>
      <c r="AO31" s="1">
        <v>104.598460164</v>
      </c>
      <c r="AQ31" t="s">
        <v>21</v>
      </c>
      <c r="AR31" s="1"/>
      <c r="AS31" s="1"/>
      <c r="AT31" s="1"/>
      <c r="AU31" s="1"/>
      <c r="AV31" s="1"/>
      <c r="AW31" s="1">
        <v>0</v>
      </c>
    </row>
    <row r="32" spans="1:49">
      <c r="A32" t="s">
        <v>22</v>
      </c>
      <c r="C32" s="55">
        <v>2891.5272263729698</v>
      </c>
      <c r="D32" s="55">
        <v>501.16317278212307</v>
      </c>
      <c r="E32" s="55">
        <v>66.861406818000006</v>
      </c>
      <c r="F32" s="55">
        <v>27.62987050508</v>
      </c>
      <c r="G32" s="55">
        <v>0</v>
      </c>
      <c r="H32" s="55">
        <v>3487.1816764781724</v>
      </c>
      <c r="I32" s="23"/>
      <c r="J32" t="s">
        <v>22</v>
      </c>
      <c r="K32" s="1">
        <v>6250.1282070673597</v>
      </c>
      <c r="L32" s="1">
        <v>7389.2864178479431</v>
      </c>
      <c r="M32" s="1">
        <v>330.13520045397001</v>
      </c>
      <c r="N32" s="1">
        <v>618.21326245975001</v>
      </c>
      <c r="O32" s="1">
        <v>64.328160617400002</v>
      </c>
      <c r="P32" s="1">
        <v>14652.091248446422</v>
      </c>
      <c r="Q32" s="37"/>
      <c r="R32" t="s">
        <v>22</v>
      </c>
      <c r="S32" s="1">
        <v>5493.914930672634</v>
      </c>
      <c r="T32" s="1">
        <v>4458.7328326806646</v>
      </c>
      <c r="U32" s="1">
        <v>1589.135236880938</v>
      </c>
      <c r="V32" s="1">
        <v>2194.6661657452951</v>
      </c>
      <c r="W32" s="1">
        <v>426.89346758883602</v>
      </c>
      <c r="X32" s="1">
        <v>14163.342633568369</v>
      </c>
      <c r="Y32" s="1"/>
      <c r="Z32" s="1" t="s">
        <v>22</v>
      </c>
      <c r="AA32" s="1"/>
      <c r="AB32" s="1">
        <v>1085.92414543773</v>
      </c>
      <c r="AC32" s="1">
        <v>4909.5866802792007</v>
      </c>
      <c r="AD32" s="1">
        <v>1506.7200295431098</v>
      </c>
      <c r="AE32" s="1">
        <v>889.24735246720002</v>
      </c>
      <c r="AF32" s="1">
        <v>124.96473507991999</v>
      </c>
      <c r="AG32" s="1">
        <v>8516.4429428071617</v>
      </c>
      <c r="AI32" t="s">
        <v>22</v>
      </c>
      <c r="AJ32" s="1">
        <v>197.33029496899999</v>
      </c>
      <c r="AK32" s="1">
        <v>137.36912157</v>
      </c>
      <c r="AL32" s="1">
        <v>551.32502198922066</v>
      </c>
      <c r="AM32" s="1">
        <v>502.99159609159994</v>
      </c>
      <c r="AN32" s="1"/>
      <c r="AO32" s="1">
        <v>1389.0160346198206</v>
      </c>
      <c r="AQ32" t="s">
        <v>22</v>
      </c>
      <c r="AR32" s="1">
        <v>903.424009428521</v>
      </c>
      <c r="AS32" s="1">
        <v>711.15123206055898</v>
      </c>
      <c r="AT32" s="1">
        <v>968.81483118027541</v>
      </c>
      <c r="AU32" s="1">
        <v>1054.9300551756205</v>
      </c>
      <c r="AV32" s="1">
        <v>300.44268831713015</v>
      </c>
      <c r="AW32" s="1">
        <v>3938.762816162106</v>
      </c>
    </row>
    <row r="33" spans="1:49">
      <c r="A33" t="s">
        <v>23</v>
      </c>
      <c r="C33" s="55"/>
      <c r="D33" s="55"/>
      <c r="E33" s="55"/>
      <c r="F33" s="55"/>
      <c r="G33" s="55"/>
      <c r="H33" s="55"/>
      <c r="I33" s="23"/>
      <c r="J33" t="s">
        <v>23</v>
      </c>
      <c r="K33" s="1"/>
      <c r="L33" s="1"/>
      <c r="M33" s="1"/>
      <c r="N33" s="1"/>
      <c r="O33" s="1"/>
      <c r="P33" s="1">
        <v>0</v>
      </c>
      <c r="Q33" s="37"/>
      <c r="R33" t="s">
        <v>23</v>
      </c>
      <c r="S33" s="1">
        <v>28062.813029622739</v>
      </c>
      <c r="T33" s="1">
        <v>10032.025110454408</v>
      </c>
      <c r="U33" s="1">
        <v>932.53755205930997</v>
      </c>
      <c r="V33" s="1">
        <v>57.217943004250003</v>
      </c>
      <c r="W33" s="1"/>
      <c r="X33" s="1">
        <v>39084.593635140707</v>
      </c>
      <c r="Y33" s="1"/>
      <c r="Z33" s="1" t="s">
        <v>23</v>
      </c>
      <c r="AA33" s="1"/>
      <c r="AB33" s="1">
        <v>2989.2090202420486</v>
      </c>
      <c r="AC33" s="1">
        <v>2679.5092186575007</v>
      </c>
      <c r="AD33" s="1">
        <v>4052.4207981307241</v>
      </c>
      <c r="AE33" s="1">
        <v>1986.3187484958892</v>
      </c>
      <c r="AF33" s="1"/>
      <c r="AG33" s="1">
        <v>11707.457785526163</v>
      </c>
      <c r="AI33" t="s">
        <v>23</v>
      </c>
      <c r="AJ33" s="1">
        <v>31182.793759807635</v>
      </c>
      <c r="AK33" s="1">
        <v>21508.293391341318</v>
      </c>
      <c r="AL33" s="1">
        <v>5675.9570296442489</v>
      </c>
      <c r="AM33" s="1">
        <v>2389.1472039708001</v>
      </c>
      <c r="AN33" s="1">
        <v>381.79412585711157</v>
      </c>
      <c r="AO33" s="1">
        <v>61137.985510621111</v>
      </c>
      <c r="AQ33" t="s">
        <v>23</v>
      </c>
      <c r="AR33" s="1">
        <v>2960.7212190824844</v>
      </c>
      <c r="AS33" s="1">
        <v>4507.8482877597817</v>
      </c>
      <c r="AT33" s="1">
        <v>9524.7439169178415</v>
      </c>
      <c r="AU33" s="1">
        <v>10809.724271079414</v>
      </c>
      <c r="AV33" s="1">
        <v>5115.8618062899477</v>
      </c>
      <c r="AW33" s="1">
        <v>32918.899501129468</v>
      </c>
    </row>
    <row r="34" spans="1:49">
      <c r="A34" t="s">
        <v>24</v>
      </c>
      <c r="C34" s="55"/>
      <c r="D34" s="55"/>
      <c r="E34" s="55"/>
      <c r="F34" s="55"/>
      <c r="G34" s="55"/>
      <c r="H34" s="55"/>
      <c r="I34" s="23"/>
      <c r="J34" t="s">
        <v>24</v>
      </c>
      <c r="K34" s="1"/>
      <c r="L34" s="1"/>
      <c r="M34" s="1"/>
      <c r="N34" s="1"/>
      <c r="O34" s="1"/>
      <c r="P34" s="1">
        <v>0</v>
      </c>
      <c r="Q34" s="37"/>
      <c r="R34" t="s">
        <v>24</v>
      </c>
      <c r="S34" s="1">
        <v>13249.740496870156</v>
      </c>
      <c r="T34" s="1">
        <v>87.616453412409996</v>
      </c>
      <c r="U34" s="1"/>
      <c r="V34" s="1">
        <v>12.45184556041</v>
      </c>
      <c r="W34" s="1"/>
      <c r="X34" s="1">
        <v>13349.808795842975</v>
      </c>
      <c r="Y34" s="1"/>
      <c r="Z34" s="1" t="s">
        <v>24</v>
      </c>
      <c r="AA34" s="1"/>
      <c r="AB34" s="1">
        <v>2505.3655835591294</v>
      </c>
      <c r="AC34" s="1">
        <v>3531.0716053670003</v>
      </c>
      <c r="AD34" s="1">
        <v>2195.8297304886</v>
      </c>
      <c r="AE34" s="1">
        <v>169.50799379375002</v>
      </c>
      <c r="AF34" s="1">
        <v>136.08035746370001</v>
      </c>
      <c r="AG34" s="1">
        <v>8537.8552706721784</v>
      </c>
      <c r="AI34" t="s">
        <v>24</v>
      </c>
      <c r="AJ34" s="1">
        <v>2207.3628087361003</v>
      </c>
      <c r="AK34" s="1">
        <v>5947.7240279373</v>
      </c>
      <c r="AL34" s="1">
        <v>5466.7706607215005</v>
      </c>
      <c r="AM34" s="1">
        <v>0.25</v>
      </c>
      <c r="AN34" s="1"/>
      <c r="AO34" s="1">
        <v>13622.1074973949</v>
      </c>
      <c r="AQ34" t="s">
        <v>24</v>
      </c>
      <c r="AR34" s="1">
        <v>1.875322052227941</v>
      </c>
      <c r="AS34" s="1">
        <v>130.56486847253601</v>
      </c>
      <c r="AT34" s="1">
        <v>576.67900617403973</v>
      </c>
      <c r="AU34" s="1">
        <v>1047.4283884619463</v>
      </c>
      <c r="AV34" s="1">
        <v>576.47909479209557</v>
      </c>
      <c r="AW34" s="1">
        <v>2333.0266799528454</v>
      </c>
    </row>
    <row r="35" spans="1:49">
      <c r="A35" t="s">
        <v>25</v>
      </c>
      <c r="C35" s="54">
        <v>937.13874526190102</v>
      </c>
      <c r="D35" s="54">
        <v>1527.7689284968051</v>
      </c>
      <c r="E35" s="54">
        <v>90.650338714343007</v>
      </c>
      <c r="F35" s="54">
        <v>46.142354256700003</v>
      </c>
      <c r="G35" s="54">
        <v>0</v>
      </c>
      <c r="H35" s="54">
        <v>2601.7003667297495</v>
      </c>
      <c r="I35" s="23"/>
      <c r="J35" t="s">
        <v>25</v>
      </c>
      <c r="K35" s="1">
        <v>3187.1575199085023</v>
      </c>
      <c r="L35" s="1">
        <v>3052.517973265823</v>
      </c>
      <c r="M35" s="1">
        <v>204.08815132053996</v>
      </c>
      <c r="N35" s="1">
        <v>33.75</v>
      </c>
      <c r="O35" s="1"/>
      <c r="P35" s="1">
        <f>SUM(K35:O35)</f>
        <v>6477.5136444948657</v>
      </c>
      <c r="Q35" s="37"/>
      <c r="R35" t="s">
        <v>25</v>
      </c>
      <c r="S35" s="1">
        <v>13155.030789792969</v>
      </c>
      <c r="T35" s="1">
        <v>6497.7706322158338</v>
      </c>
      <c r="U35" s="1">
        <v>290.31576634689998</v>
      </c>
      <c r="V35" s="1">
        <v>405.60221694219001</v>
      </c>
      <c r="W35" s="1"/>
      <c r="X35" s="1">
        <v>20348.719405297888</v>
      </c>
      <c r="Y35" s="1"/>
      <c r="Z35" s="1" t="s">
        <v>25</v>
      </c>
      <c r="AA35" s="1"/>
      <c r="AB35" s="1">
        <v>949.07529875204989</v>
      </c>
      <c r="AC35" s="1">
        <v>2097.3306490259483</v>
      </c>
      <c r="AD35" s="1">
        <v>2368.98864027011</v>
      </c>
      <c r="AE35" s="1">
        <v>2710.9062984644602</v>
      </c>
      <c r="AF35" s="1">
        <v>202.73101084679999</v>
      </c>
      <c r="AG35" s="1">
        <v>8329.0318973593676</v>
      </c>
      <c r="AI35" t="s">
        <v>25</v>
      </c>
      <c r="AJ35" s="1"/>
      <c r="AK35" s="1">
        <v>210.04574128547918</v>
      </c>
      <c r="AL35" s="1">
        <v>117.36774838615301</v>
      </c>
      <c r="AM35" s="1">
        <v>1.5</v>
      </c>
      <c r="AN35" s="1"/>
      <c r="AO35" s="1">
        <v>328.91348967163219</v>
      </c>
      <c r="AQ35" t="s">
        <v>25</v>
      </c>
      <c r="AR35" s="1">
        <v>125.8260539331</v>
      </c>
      <c r="AS35" s="1">
        <v>20.591357728142</v>
      </c>
      <c r="AT35" s="1">
        <v>142.62372608278838</v>
      </c>
      <c r="AU35" s="1">
        <v>205.65102491083434</v>
      </c>
      <c r="AV35" s="1">
        <v>104.77642656700999</v>
      </c>
      <c r="AW35" s="1">
        <v>599.46858922187471</v>
      </c>
    </row>
    <row r="36" spans="1:49">
      <c r="A36" t="s">
        <v>26</v>
      </c>
      <c r="C36" s="23">
        <v>2648.7023481690703</v>
      </c>
      <c r="D36" s="23">
        <v>3410.925135241625</v>
      </c>
      <c r="E36" s="23">
        <v>7891.3179954683246</v>
      </c>
      <c r="F36" s="23">
        <v>684.44307340658713</v>
      </c>
      <c r="G36" s="23">
        <v>0</v>
      </c>
      <c r="H36" s="23">
        <f>SUM(C36:G36)</f>
        <v>14635.388552285607</v>
      </c>
      <c r="I36" s="23"/>
      <c r="J36" t="s">
        <v>26</v>
      </c>
      <c r="K36" s="1">
        <v>19011.683523115782</v>
      </c>
      <c r="L36" s="1">
        <v>24415.553599572366</v>
      </c>
      <c r="M36" s="1">
        <v>1632.8969887991889</v>
      </c>
      <c r="N36" s="1">
        <v>28.75</v>
      </c>
      <c r="O36" s="1">
        <v>0</v>
      </c>
      <c r="P36" s="1">
        <f>SUM(K36:O36)</f>
        <v>45088.884111487343</v>
      </c>
      <c r="Q36" s="37"/>
      <c r="R36" t="s">
        <v>26</v>
      </c>
      <c r="S36" s="1">
        <v>7085.6964233917397</v>
      </c>
      <c r="T36" s="1">
        <v>38253.707204046121</v>
      </c>
      <c r="U36" s="1">
        <v>24851.297145793855</v>
      </c>
      <c r="V36" s="1">
        <v>4588.2798103650048</v>
      </c>
      <c r="W36" s="1">
        <v>270.41309147572002</v>
      </c>
      <c r="X36" s="1">
        <v>75049.393675072439</v>
      </c>
      <c r="Y36" s="1"/>
      <c r="Z36" s="1" t="s">
        <v>26</v>
      </c>
      <c r="AA36" s="1"/>
      <c r="AB36" s="1"/>
      <c r="AC36" s="1">
        <v>1098.3308226710601</v>
      </c>
      <c r="AD36" s="1">
        <v>1638.3743420934002</v>
      </c>
      <c r="AE36" s="1">
        <v>2048.5758500031998</v>
      </c>
      <c r="AF36" s="1">
        <v>1548.7031779437302</v>
      </c>
      <c r="AG36" s="1">
        <v>6333.9841927113903</v>
      </c>
      <c r="AI36" t="s">
        <v>26</v>
      </c>
      <c r="AJ36" s="1">
        <v>71.940480184199998</v>
      </c>
      <c r="AK36" s="1">
        <v>77.734395570739991</v>
      </c>
      <c r="AL36" s="1">
        <v>18.616605203599999</v>
      </c>
      <c r="AM36" s="1">
        <v>6.3320978130999999</v>
      </c>
      <c r="AN36" s="1"/>
      <c r="AO36" s="1">
        <v>174.62357877163998</v>
      </c>
      <c r="AQ36" t="s">
        <v>26</v>
      </c>
      <c r="AR36" s="1"/>
      <c r="AS36" s="1"/>
      <c r="AT36" s="1"/>
      <c r="AU36" s="1"/>
      <c r="AV36" s="1"/>
      <c r="AW36" s="1">
        <v>0</v>
      </c>
    </row>
    <row r="37" spans="1:49">
      <c r="A37" t="s">
        <v>27</v>
      </c>
      <c r="C37" s="54">
        <v>146.76424588570001</v>
      </c>
      <c r="D37" s="54">
        <v>2240.1415757619111</v>
      </c>
      <c r="E37" s="54">
        <v>818.96773911661501</v>
      </c>
      <c r="F37" s="54">
        <v>16.6252020672</v>
      </c>
      <c r="G37" s="54">
        <v>0</v>
      </c>
      <c r="H37" s="54">
        <v>3222.4987628314261</v>
      </c>
      <c r="I37" s="44"/>
      <c r="J37" t="s">
        <v>27</v>
      </c>
      <c r="K37" s="1">
        <v>7619.1252296239691</v>
      </c>
      <c r="L37" s="1">
        <v>2520.5357980276303</v>
      </c>
      <c r="M37" s="1">
        <v>225.55235912654999</v>
      </c>
      <c r="N37" s="1">
        <v>50.235413735599998</v>
      </c>
      <c r="O37" s="1">
        <v>0</v>
      </c>
      <c r="P37" s="1">
        <v>10415.44880051375</v>
      </c>
      <c r="Q37" s="37"/>
      <c r="R37" t="s">
        <v>27</v>
      </c>
      <c r="S37" s="1">
        <v>357.64980291196997</v>
      </c>
      <c r="T37" s="1">
        <v>991.1310493717699</v>
      </c>
      <c r="U37" s="1">
        <v>542.60974539741005</v>
      </c>
      <c r="V37" s="1">
        <v>90.764569867999995</v>
      </c>
      <c r="W37" s="1"/>
      <c r="X37" s="1">
        <v>1982.1551675491501</v>
      </c>
      <c r="Y37" s="1"/>
      <c r="Z37" s="1" t="s">
        <v>27</v>
      </c>
      <c r="AA37" s="1"/>
      <c r="AB37" s="1">
        <v>582.99761684882992</v>
      </c>
      <c r="AC37" s="1"/>
      <c r="AD37" s="1">
        <v>320.63354880577998</v>
      </c>
      <c r="AE37" s="1">
        <v>77.454129793299998</v>
      </c>
      <c r="AF37" s="1"/>
      <c r="AG37" s="1">
        <v>981.08529544790986</v>
      </c>
      <c r="AI37" t="s">
        <v>27</v>
      </c>
      <c r="AJ37" s="1"/>
      <c r="AK37" s="1">
        <v>29.8400599014</v>
      </c>
      <c r="AL37" s="1">
        <v>44.251887400100003</v>
      </c>
      <c r="AM37" s="1">
        <v>106.74201227489999</v>
      </c>
      <c r="AN37" s="1"/>
      <c r="AO37" s="1">
        <v>180.83395957639999</v>
      </c>
      <c r="AQ37" t="s">
        <v>27</v>
      </c>
      <c r="AR37" s="1"/>
      <c r="AS37" s="1">
        <v>82.518290618348004</v>
      </c>
      <c r="AT37" s="1"/>
      <c r="AU37" s="1">
        <v>275.90274380446999</v>
      </c>
      <c r="AV37" s="1">
        <v>144.17855479688001</v>
      </c>
      <c r="AW37" s="1">
        <v>502.59958921969803</v>
      </c>
    </row>
    <row r="38" spans="1:49">
      <c r="A38" t="s">
        <v>28</v>
      </c>
      <c r="C38" s="23">
        <v>0</v>
      </c>
      <c r="D38" s="23">
        <v>20.123006469300002</v>
      </c>
      <c r="E38" s="23">
        <v>0</v>
      </c>
      <c r="F38" s="23">
        <v>0</v>
      </c>
      <c r="G38" s="23">
        <v>0</v>
      </c>
      <c r="H38" s="23">
        <v>20.123006469300002</v>
      </c>
      <c r="I38" s="47"/>
      <c r="J38" t="s">
        <v>28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37"/>
      <c r="R38" t="s">
        <v>28</v>
      </c>
      <c r="S38" s="1"/>
      <c r="T38" s="1"/>
      <c r="U38" s="1">
        <v>185.08431371697003</v>
      </c>
      <c r="V38" s="1">
        <v>8.7605770924499993</v>
      </c>
      <c r="W38" s="1"/>
      <c r="X38" s="1">
        <v>193.84489080942004</v>
      </c>
      <c r="Y38" s="1"/>
      <c r="Z38" s="1" t="s">
        <v>28</v>
      </c>
      <c r="AA38" s="1"/>
      <c r="AB38" s="1"/>
      <c r="AC38" s="1"/>
      <c r="AD38" s="1"/>
      <c r="AE38" s="1"/>
      <c r="AF38" s="1"/>
      <c r="AG38" s="1">
        <v>0</v>
      </c>
      <c r="AI38" t="s">
        <v>28</v>
      </c>
      <c r="AJ38" s="1"/>
      <c r="AK38" s="1"/>
      <c r="AL38" s="1"/>
      <c r="AM38" s="1"/>
      <c r="AN38" s="1"/>
      <c r="AO38" s="1">
        <v>0</v>
      </c>
      <c r="AQ38" t="s">
        <v>28</v>
      </c>
      <c r="AR38" s="1"/>
      <c r="AS38" s="1"/>
      <c r="AT38" s="1"/>
      <c r="AU38" s="1"/>
      <c r="AV38" s="1"/>
      <c r="AW38" s="1">
        <v>0</v>
      </c>
    </row>
    <row r="39" spans="1:49">
      <c r="A39" s="56" t="s">
        <v>43</v>
      </c>
      <c r="B39" s="56"/>
      <c r="C39" s="57">
        <f>SUM(C30:C38)</f>
        <v>8031.2965664127951</v>
      </c>
      <c r="D39" s="57">
        <f t="shared" ref="D39:H39" si="3">SUM(D30:D38)</f>
        <v>7987.3824009690643</v>
      </c>
      <c r="E39" s="57">
        <f t="shared" si="3"/>
        <v>8867.7974801172822</v>
      </c>
      <c r="F39" s="57">
        <f t="shared" si="3"/>
        <v>1021.7870829625672</v>
      </c>
      <c r="G39" s="57">
        <f t="shared" si="3"/>
        <v>0</v>
      </c>
      <c r="H39" s="57">
        <f t="shared" si="3"/>
        <v>25908.263530461711</v>
      </c>
      <c r="I39" s="23"/>
      <c r="J39" s="39" t="s">
        <v>43</v>
      </c>
      <c r="K39" s="40">
        <f>SUM(K30:K38)</f>
        <v>36683.251128497715</v>
      </c>
      <c r="L39" s="40">
        <f t="shared" ref="L39:P39" si="4">SUM(L30:L38)</f>
        <v>37877.402601069363</v>
      </c>
      <c r="M39" s="40">
        <f t="shared" si="4"/>
        <v>2405.5846619892291</v>
      </c>
      <c r="N39" s="40">
        <f t="shared" si="4"/>
        <v>766.26714654604996</v>
      </c>
      <c r="O39" s="40">
        <f t="shared" si="4"/>
        <v>64.328160617400002</v>
      </c>
      <c r="P39" s="40">
        <f t="shared" si="4"/>
        <v>77796.833698719769</v>
      </c>
      <c r="Q39" s="37"/>
      <c r="R39" s="2" t="s">
        <v>43</v>
      </c>
      <c r="S39" s="3">
        <v>67422.652943291905</v>
      </c>
      <c r="T39" s="3">
        <v>60375.434427681808</v>
      </c>
      <c r="U39" s="3">
        <v>28390.979760195383</v>
      </c>
      <c r="V39" s="3">
        <v>7400.7359956321707</v>
      </c>
      <c r="W39" s="3">
        <v>895.84450375827305</v>
      </c>
      <c r="X39" s="3">
        <v>164485.64763055954</v>
      </c>
      <c r="Y39" s="1"/>
      <c r="Z39" s="4" t="s">
        <v>43</v>
      </c>
      <c r="AA39" s="5"/>
      <c r="AB39" s="5">
        <f>SUM(AB30:AB38)</f>
        <v>8129.4497502331888</v>
      </c>
      <c r="AC39" s="5">
        <f t="shared" ref="AC39:AG39" si="5">SUM(AC30:AC38)</f>
        <v>14385.97578148321</v>
      </c>
      <c r="AD39" s="5">
        <f t="shared" si="5"/>
        <v>12302.819278928844</v>
      </c>
      <c r="AE39" s="5">
        <f t="shared" si="5"/>
        <v>8049.8539761859993</v>
      </c>
      <c r="AF39" s="5">
        <f t="shared" si="5"/>
        <v>2012.4792813341501</v>
      </c>
      <c r="AG39" s="5">
        <f t="shared" si="5"/>
        <v>44880.578068165392</v>
      </c>
      <c r="AI39" s="11" t="s">
        <v>43</v>
      </c>
      <c r="AJ39" s="12">
        <v>33659.427343696938</v>
      </c>
      <c r="AK39" s="12">
        <v>28015.605197770234</v>
      </c>
      <c r="AL39" s="12">
        <v>11874.288953344823</v>
      </c>
      <c r="AM39" s="12">
        <v>3006.9629101504001</v>
      </c>
      <c r="AN39" s="12">
        <v>381.79412585711157</v>
      </c>
      <c r="AO39" s="12">
        <v>76938.078530819505</v>
      </c>
      <c r="AQ39" s="19" t="s">
        <v>43</v>
      </c>
      <c r="AR39" s="21">
        <v>3991.8466044963334</v>
      </c>
      <c r="AS39" s="21">
        <v>5452.674036639366</v>
      </c>
      <c r="AT39" s="21">
        <v>11212.861480354946</v>
      </c>
      <c r="AU39" s="21">
        <v>13393.886483432285</v>
      </c>
      <c r="AV39" s="21">
        <v>6241.7385707630638</v>
      </c>
      <c r="AW39" s="21">
        <v>40293.007175685991</v>
      </c>
    </row>
    <row r="40" spans="1:49">
      <c r="C40" s="55"/>
      <c r="D40" s="55"/>
      <c r="E40" s="55"/>
      <c r="F40" s="55"/>
      <c r="G40" s="55"/>
      <c r="H40" s="55"/>
      <c r="I40" s="23"/>
      <c r="K40" s="1"/>
      <c r="L40" s="1"/>
      <c r="M40" s="1"/>
      <c r="N40" s="1"/>
      <c r="O40" s="1"/>
      <c r="P40" s="1"/>
      <c r="Q40" s="37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R40" s="1"/>
      <c r="AS40" s="1"/>
      <c r="AT40" s="1"/>
      <c r="AU40" s="1"/>
      <c r="AV40" s="1"/>
      <c r="AW40" s="1"/>
    </row>
    <row r="41" spans="1:49">
      <c r="A41" s="58" t="s">
        <v>3</v>
      </c>
      <c r="B41" s="58"/>
      <c r="C41" s="59">
        <f>C39+C27+C12</f>
        <v>8417.4052946011416</v>
      </c>
      <c r="D41" s="59">
        <f t="shared" ref="D41:H41" si="6">D39+D27+D12</f>
        <v>8472.6961695435639</v>
      </c>
      <c r="E41" s="59">
        <f t="shared" si="6"/>
        <v>8877.264358622142</v>
      </c>
      <c r="F41" s="59">
        <f t="shared" si="6"/>
        <v>1105.2940851259673</v>
      </c>
      <c r="G41" s="59">
        <f t="shared" si="6"/>
        <v>0</v>
      </c>
      <c r="H41" s="59">
        <f t="shared" si="6"/>
        <v>26872.659907892819</v>
      </c>
      <c r="I41" s="23"/>
      <c r="J41" s="41" t="s">
        <v>3</v>
      </c>
      <c r="K41" s="42">
        <f>SUM(K39,K27,K12)</f>
        <v>37124.123330674243</v>
      </c>
      <c r="L41" s="42">
        <f t="shared" ref="L41:P41" si="7">SUM(L39,L27,L12)</f>
        <v>39243.412809410969</v>
      </c>
      <c r="M41" s="42">
        <f t="shared" si="7"/>
        <v>2444.4726116275492</v>
      </c>
      <c r="N41" s="42">
        <f t="shared" si="7"/>
        <v>779.83504684977993</v>
      </c>
      <c r="O41" s="42">
        <f t="shared" si="7"/>
        <v>64.328160617400002</v>
      </c>
      <c r="P41" s="42">
        <f t="shared" si="7"/>
        <v>79656.171959179948</v>
      </c>
      <c r="Q41" s="38"/>
      <c r="R41" s="7" t="s">
        <v>3</v>
      </c>
      <c r="S41" s="8">
        <v>70502.631704469561</v>
      </c>
      <c r="T41" s="8">
        <v>64269.566191340236</v>
      </c>
      <c r="U41" s="8">
        <v>29012.609964695672</v>
      </c>
      <c r="V41" s="8">
        <v>7578.4665988518909</v>
      </c>
      <c r="W41" s="8">
        <v>904.89972770148006</v>
      </c>
      <c r="X41" s="8">
        <v>172268.17418705884</v>
      </c>
      <c r="Y41" s="1"/>
      <c r="Z41" s="9" t="s">
        <v>3</v>
      </c>
      <c r="AA41" s="5"/>
      <c r="AB41" s="10">
        <f>SUM(AB39,AB27,AB12)</f>
        <v>43487.410698621796</v>
      </c>
      <c r="AC41" s="10">
        <f t="shared" ref="AC41:AG41" si="8">SUM(AC39,AC27,AC12)</f>
        <v>27595.401476843304</v>
      </c>
      <c r="AD41" s="10">
        <f t="shared" si="8"/>
        <v>15543.176596511323</v>
      </c>
      <c r="AE41" s="10">
        <f t="shared" si="8"/>
        <v>8668.0986435560189</v>
      </c>
      <c r="AF41" s="10">
        <f t="shared" si="8"/>
        <v>2013.6046840326801</v>
      </c>
      <c r="AG41" s="10">
        <f t="shared" si="8"/>
        <v>97307.692099565116</v>
      </c>
      <c r="AI41" s="17" t="s">
        <v>3</v>
      </c>
      <c r="AJ41" s="18">
        <f>SUM(AJ39,AJ27,AJ12)</f>
        <v>164714.32023501425</v>
      </c>
      <c r="AK41" s="18">
        <f t="shared" ref="AK41:AO41" si="9">SUM(AK39,AK27,AK12)</f>
        <v>105687.77059438055</v>
      </c>
      <c r="AL41" s="18">
        <f t="shared" si="9"/>
        <v>56100.03170545421</v>
      </c>
      <c r="AM41" s="18">
        <f t="shared" si="9"/>
        <v>23969.03053165428</v>
      </c>
      <c r="AN41" s="18">
        <f t="shared" si="9"/>
        <v>6545.4307697896957</v>
      </c>
      <c r="AO41" s="18">
        <f t="shared" si="9"/>
        <v>357016.58383629302</v>
      </c>
      <c r="AQ41" s="20" t="s">
        <v>44</v>
      </c>
      <c r="AR41" s="22">
        <v>16445.847796413167</v>
      </c>
      <c r="AS41" s="22">
        <v>33367.344037795803</v>
      </c>
      <c r="AT41" s="22">
        <v>48480.940662060544</v>
      </c>
      <c r="AU41" s="22">
        <v>39579.758789389547</v>
      </c>
      <c r="AV41" s="22">
        <v>19485.908313562551</v>
      </c>
      <c r="AW41" s="22">
        <v>157359.79959922162</v>
      </c>
    </row>
    <row r="42" spans="1:49">
      <c r="I42" s="23"/>
    </row>
    <row r="43" spans="1:49">
      <c r="I43" s="23"/>
    </row>
    <row r="44" spans="1:49">
      <c r="I44" s="23"/>
      <c r="R44" t="s">
        <v>23</v>
      </c>
      <c r="S44" s="1">
        <v>28062.813029622739</v>
      </c>
      <c r="T44" s="1">
        <v>10032.025110454408</v>
      </c>
      <c r="U44" s="1">
        <v>932.53755205930997</v>
      </c>
      <c r="V44" s="1">
        <v>57.217943004250003</v>
      </c>
      <c r="W44" s="1"/>
      <c r="X44" s="1">
        <v>39084.593635140707</v>
      </c>
      <c r="Z44" s="1" t="s">
        <v>23</v>
      </c>
      <c r="AA44" s="1"/>
      <c r="AB44" s="1">
        <v>2989.2090202420486</v>
      </c>
      <c r="AC44" s="1">
        <v>2679.5092186575007</v>
      </c>
      <c r="AD44" s="1">
        <v>4052.4207981307241</v>
      </c>
      <c r="AE44" s="1">
        <v>1986.3187484958892</v>
      </c>
      <c r="AF44" s="1"/>
      <c r="AG44" s="1">
        <v>11707.457785526163</v>
      </c>
      <c r="AI44" t="s">
        <v>23</v>
      </c>
      <c r="AJ44" s="1">
        <v>31182.793759807635</v>
      </c>
      <c r="AK44" s="1">
        <v>21508.293391341318</v>
      </c>
      <c r="AL44" s="1">
        <v>5675.9570296442489</v>
      </c>
      <c r="AM44" s="1">
        <v>2389.1472039708001</v>
      </c>
      <c r="AN44" s="1">
        <v>381.79412585711157</v>
      </c>
      <c r="AO44" s="1">
        <v>61137.985510621111</v>
      </c>
      <c r="AQ44" t="s">
        <v>23</v>
      </c>
      <c r="AR44" s="1">
        <v>2960.7212190824844</v>
      </c>
      <c r="AS44" s="1">
        <v>4507.8482877597817</v>
      </c>
      <c r="AT44" s="1">
        <v>9524.7439169178415</v>
      </c>
      <c r="AU44" s="1">
        <v>10809.724271079414</v>
      </c>
      <c r="AV44" s="1">
        <v>5115.8618062899477</v>
      </c>
      <c r="AW44" s="1">
        <v>32918.899501129468</v>
      </c>
    </row>
    <row r="45" spans="1:49">
      <c r="I45" s="23"/>
      <c r="R45" t="s">
        <v>24</v>
      </c>
      <c r="S45" s="1">
        <v>13249.740496870156</v>
      </c>
      <c r="T45" s="1">
        <v>87.616453412409996</v>
      </c>
      <c r="U45" s="1"/>
      <c r="V45" s="1">
        <v>12.45184556041</v>
      </c>
      <c r="W45" s="1"/>
      <c r="X45" s="1">
        <v>13349.808795842975</v>
      </c>
      <c r="Z45" s="1" t="s">
        <v>24</v>
      </c>
      <c r="AA45" s="1"/>
      <c r="AB45" s="1">
        <v>2505.3655835591294</v>
      </c>
      <c r="AC45" s="1">
        <v>3531.0716053670003</v>
      </c>
      <c r="AD45" s="1">
        <v>2195.8297304886</v>
      </c>
      <c r="AE45" s="1">
        <v>169.50799379375002</v>
      </c>
      <c r="AF45" s="1">
        <v>136.08035746370001</v>
      </c>
      <c r="AG45" s="1">
        <v>8537.8552706721784</v>
      </c>
      <c r="AI45" t="s">
        <v>24</v>
      </c>
      <c r="AJ45" s="1">
        <v>2207.3628087361003</v>
      </c>
      <c r="AK45" s="1">
        <v>5947.7240279373</v>
      </c>
      <c r="AL45" s="1">
        <v>5466.7706607215005</v>
      </c>
      <c r="AM45" s="1">
        <v>0.25</v>
      </c>
      <c r="AN45" s="1"/>
      <c r="AO45" s="1">
        <v>13622.1074973949</v>
      </c>
      <c r="AQ45" t="s">
        <v>24</v>
      </c>
      <c r="AR45" s="1">
        <v>1.875322052227941</v>
      </c>
      <c r="AS45" s="1">
        <v>130.56486847253601</v>
      </c>
      <c r="AT45" s="1">
        <v>576.67900617403973</v>
      </c>
      <c r="AU45" s="1">
        <v>1047.4283884619463</v>
      </c>
      <c r="AV45" s="1">
        <v>576.47909479209557</v>
      </c>
      <c r="AW45" s="1">
        <v>2333.0266799528454</v>
      </c>
    </row>
    <row r="46" spans="1:49">
      <c r="I46" s="52"/>
      <c r="R46" t="s">
        <v>25</v>
      </c>
      <c r="S46" s="1">
        <v>13155.030789792969</v>
      </c>
      <c r="T46" s="1">
        <v>6497.7706322158338</v>
      </c>
      <c r="U46" s="1">
        <v>290.31576634689998</v>
      </c>
      <c r="V46" s="1">
        <v>405.60221694219001</v>
      </c>
      <c r="W46" s="1"/>
      <c r="X46" s="1">
        <v>20348.719405297888</v>
      </c>
      <c r="Z46" s="1" t="s">
        <v>25</v>
      </c>
      <c r="AA46" s="1"/>
      <c r="AB46" s="1">
        <v>949.07529875204989</v>
      </c>
      <c r="AC46" s="1">
        <v>2097.3306490259483</v>
      </c>
      <c r="AD46" s="1">
        <v>2368.98864027011</v>
      </c>
      <c r="AE46" s="1">
        <v>2710.9062984644602</v>
      </c>
      <c r="AF46" s="1">
        <v>202.73101084679999</v>
      </c>
      <c r="AG46" s="1">
        <v>8329.0318973593676</v>
      </c>
      <c r="AI46" t="s">
        <v>25</v>
      </c>
      <c r="AJ46" s="1"/>
      <c r="AK46" s="1">
        <v>210.04574128547918</v>
      </c>
      <c r="AL46" s="1">
        <v>117.36774838615301</v>
      </c>
      <c r="AM46" s="1">
        <v>1.5</v>
      </c>
      <c r="AN46" s="1"/>
      <c r="AO46" s="1">
        <v>328.91348967163219</v>
      </c>
      <c r="AQ46" t="s">
        <v>25</v>
      </c>
      <c r="AR46" s="1">
        <v>125.8260539331</v>
      </c>
      <c r="AS46" s="1">
        <v>20.591357728142</v>
      </c>
      <c r="AT46" s="1">
        <v>142.62372608278838</v>
      </c>
      <c r="AU46" s="1">
        <v>205.65102491083434</v>
      </c>
      <c r="AV46" s="1">
        <v>104.77642656700999</v>
      </c>
      <c r="AW46" s="1">
        <v>599.46858922187471</v>
      </c>
    </row>
    <row r="47" spans="1:49">
      <c r="I47" s="23"/>
      <c r="R47" t="s">
        <v>135</v>
      </c>
      <c r="S47" s="1">
        <f>SUM(S44:S46)</f>
        <v>54467.584316285858</v>
      </c>
      <c r="T47" s="1">
        <f t="shared" ref="T47:X47" si="10">SUM(T44:T46)</f>
        <v>16617.412196082652</v>
      </c>
      <c r="U47" s="1">
        <f t="shared" si="10"/>
        <v>1222.8533184062098</v>
      </c>
      <c r="V47" s="1">
        <f t="shared" si="10"/>
        <v>475.27200550685001</v>
      </c>
      <c r="W47" s="1">
        <f t="shared" si="10"/>
        <v>0</v>
      </c>
      <c r="X47" s="1">
        <f t="shared" si="10"/>
        <v>72783.121836281571</v>
      </c>
      <c r="Z47" t="s">
        <v>135</v>
      </c>
      <c r="AB47" s="1">
        <f>SUM(AB44:AB46)</f>
        <v>6443.6499025532285</v>
      </c>
      <c r="AC47" s="1">
        <f t="shared" ref="AC47:AG47" si="11">SUM(AC44:AC46)</f>
        <v>8307.911473050448</v>
      </c>
      <c r="AD47" s="1">
        <f t="shared" si="11"/>
        <v>8617.2391688894349</v>
      </c>
      <c r="AE47" s="1">
        <f t="shared" si="11"/>
        <v>4866.7330407540994</v>
      </c>
      <c r="AF47" s="1">
        <f t="shared" si="11"/>
        <v>338.81136831050003</v>
      </c>
      <c r="AG47" s="1">
        <f t="shared" si="11"/>
        <v>28574.344953557709</v>
      </c>
      <c r="AI47" t="s">
        <v>135</v>
      </c>
      <c r="AJ47" s="1">
        <f>SUM(AJ44:AJ46)</f>
        <v>33390.156568543738</v>
      </c>
      <c r="AK47" s="1">
        <f t="shared" ref="AK47:AO47" si="12">SUM(AK44:AK46)</f>
        <v>27666.063160564096</v>
      </c>
      <c r="AL47" s="1">
        <f t="shared" si="12"/>
        <v>11260.095438751903</v>
      </c>
      <c r="AM47" s="1">
        <f t="shared" si="12"/>
        <v>2390.8972039708001</v>
      </c>
      <c r="AN47" s="1">
        <f t="shared" si="12"/>
        <v>381.79412585711157</v>
      </c>
      <c r="AO47" s="1">
        <f t="shared" si="12"/>
        <v>75089.006497687631</v>
      </c>
      <c r="AQ47" t="s">
        <v>135</v>
      </c>
      <c r="AR47" s="1">
        <f>SUM(AR44:AR46)</f>
        <v>3088.4225950678124</v>
      </c>
      <c r="AS47" s="1">
        <f t="shared" ref="AS47" si="13">SUM(AS44:AS46)</f>
        <v>4659.004513960459</v>
      </c>
      <c r="AT47" s="1">
        <f t="shared" ref="AT47" si="14">SUM(AT44:AT46)</f>
        <v>10244.04664917467</v>
      </c>
      <c r="AU47" s="1">
        <f t="shared" ref="AU47" si="15">SUM(AU44:AU46)</f>
        <v>12062.803684452194</v>
      </c>
      <c r="AV47" s="1">
        <f t="shared" ref="AV47" si="16">SUM(AV44:AV46)</f>
        <v>5797.1173276490535</v>
      </c>
      <c r="AW47" s="1">
        <f t="shared" ref="AW47" si="17">SUM(AW44:AW46)</f>
        <v>35851.394770304192</v>
      </c>
    </row>
    <row r="48" spans="1:49">
      <c r="I48" s="44"/>
    </row>
    <row r="49" spans="9:9">
      <c r="I49" s="47"/>
    </row>
    <row r="50" spans="9:9">
      <c r="I50" s="23"/>
    </row>
    <row r="51" spans="9:9">
      <c r="I51" s="23"/>
    </row>
    <row r="52" spans="9:9">
      <c r="I52" s="23"/>
    </row>
    <row r="53" spans="9:9">
      <c r="I53" s="23"/>
    </row>
    <row r="56" spans="9:9">
      <c r="I56" s="23"/>
    </row>
    <row r="57" spans="9:9">
      <c r="I57" s="23"/>
    </row>
    <row r="58" spans="9:9">
      <c r="I58" s="23"/>
    </row>
    <row r="59" spans="9:9">
      <c r="I59" s="23"/>
    </row>
    <row r="62" spans="9:9">
      <c r="I62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A128"/>
  <sheetViews>
    <sheetView tabSelected="1" topLeftCell="A100" workbookViewId="0">
      <selection activeCell="F134" sqref="F134"/>
    </sheetView>
  </sheetViews>
  <sheetFormatPr defaultRowHeight="15"/>
  <cols>
    <col min="1" max="1" width="11.5703125" customWidth="1"/>
  </cols>
  <sheetData>
    <row r="1" spans="1:131">
      <c r="A1" t="s">
        <v>48</v>
      </c>
    </row>
    <row r="2" spans="1:131">
      <c r="A2" t="s">
        <v>47</v>
      </c>
      <c r="B2" t="s">
        <v>8</v>
      </c>
    </row>
    <row r="3" spans="1:131">
      <c r="B3" s="1" t="s">
        <v>1</v>
      </c>
      <c r="C3" s="1" t="s">
        <v>2</v>
      </c>
      <c r="D3" s="1" t="s">
        <v>29</v>
      </c>
      <c r="E3" s="1" t="s">
        <v>30</v>
      </c>
      <c r="F3" s="1" t="s">
        <v>33</v>
      </c>
      <c r="G3" s="1" t="s">
        <v>42</v>
      </c>
    </row>
    <row r="4" spans="1:131">
      <c r="A4">
        <v>2012</v>
      </c>
      <c r="B4" s="1">
        <v>132.730685141847</v>
      </c>
      <c r="C4" s="1">
        <v>44.011622901199999</v>
      </c>
      <c r="D4" s="1">
        <v>0</v>
      </c>
      <c r="E4" s="1">
        <v>0</v>
      </c>
      <c r="F4" s="1">
        <v>0</v>
      </c>
      <c r="G4" s="1">
        <v>176.74230804304699</v>
      </c>
      <c r="H4" s="1"/>
    </row>
    <row r="5" spans="1:131">
      <c r="A5">
        <v>2011</v>
      </c>
      <c r="B5" s="1">
        <v>203.05357111700701</v>
      </c>
      <c r="C5" s="1">
        <v>308.01404541290003</v>
      </c>
      <c r="D5" s="1">
        <v>1.2103542868199999</v>
      </c>
      <c r="E5" s="1">
        <v>1.5</v>
      </c>
      <c r="F5" s="1"/>
      <c r="G5" s="1">
        <f>SUM(B5:F5)</f>
        <v>513.77797081672702</v>
      </c>
      <c r="DV5" t="s">
        <v>1</v>
      </c>
      <c r="DW5" t="s">
        <v>2</v>
      </c>
      <c r="DX5" t="s">
        <v>29</v>
      </c>
      <c r="DY5" t="s">
        <v>30</v>
      </c>
      <c r="DZ5" t="s">
        <v>33</v>
      </c>
      <c r="EA5" t="s">
        <v>42</v>
      </c>
    </row>
    <row r="6" spans="1:131">
      <c r="A6">
        <v>2010</v>
      </c>
      <c r="B6" s="1">
        <v>303.43257176753002</v>
      </c>
      <c r="C6" s="1">
        <v>6.6063275069199996</v>
      </c>
      <c r="D6" s="1"/>
      <c r="E6" s="1"/>
      <c r="F6" s="1"/>
      <c r="G6" s="1">
        <v>310.03889927445005</v>
      </c>
    </row>
    <row r="7" spans="1:131">
      <c r="A7">
        <v>2009</v>
      </c>
      <c r="B7" s="1">
        <v>13965.814064418493</v>
      </c>
      <c r="C7" s="1">
        <v>496.24724229293003</v>
      </c>
      <c r="D7" s="1">
        <v>266.61122484473998</v>
      </c>
      <c r="E7" s="1">
        <v>1</v>
      </c>
      <c r="F7" s="1"/>
      <c r="G7" s="1">
        <v>14729.672531556163</v>
      </c>
      <c r="DV7">
        <v>164714.32023501425</v>
      </c>
      <c r="DW7">
        <v>105687.77059438055</v>
      </c>
      <c r="DX7">
        <v>56100.03170545421</v>
      </c>
      <c r="DY7">
        <v>23969.03053165428</v>
      </c>
      <c r="DZ7">
        <v>6545.4307697896957</v>
      </c>
      <c r="EA7">
        <v>357016.58383629302</v>
      </c>
    </row>
    <row r="8" spans="1:131">
      <c r="A8">
        <v>2008</v>
      </c>
      <c r="B8" s="1">
        <v>68185.933691045881</v>
      </c>
      <c r="C8" s="1">
        <v>29137.551040582897</v>
      </c>
      <c r="D8" s="1">
        <v>11762.276612904421</v>
      </c>
      <c r="E8" s="1">
        <v>3747.9766558194751</v>
      </c>
      <c r="F8" s="1">
        <v>613.7118885982137</v>
      </c>
      <c r="G8" s="1">
        <v>113447.44988895088</v>
      </c>
    </row>
    <row r="9" spans="1:131">
      <c r="A9">
        <v>2007</v>
      </c>
      <c r="B9" s="1">
        <v>7505.9616532260261</v>
      </c>
      <c r="C9" s="1">
        <v>4519.2466092931145</v>
      </c>
      <c r="D9" s="1">
        <v>12797.147012879059</v>
      </c>
      <c r="E9" s="1">
        <v>9892.6056004340498</v>
      </c>
      <c r="F9" s="1">
        <v>3406.1350983683492</v>
      </c>
      <c r="G9" s="1">
        <v>38121.095974200602</v>
      </c>
    </row>
    <row r="12" spans="1:131">
      <c r="A12" t="s">
        <v>50</v>
      </c>
    </row>
    <row r="25" spans="1:8" ht="14.25" customHeight="1"/>
    <row r="29" spans="1:8">
      <c r="H29" s="1"/>
    </row>
    <row r="30" spans="1:8">
      <c r="B30" t="s">
        <v>10</v>
      </c>
    </row>
    <row r="31" spans="1:8">
      <c r="A31" t="s">
        <v>47</v>
      </c>
      <c r="B31" s="1" t="s">
        <v>1</v>
      </c>
      <c r="C31" s="1" t="s">
        <v>2</v>
      </c>
      <c r="D31" s="1" t="s">
        <v>29</v>
      </c>
      <c r="E31" s="1" t="s">
        <v>30</v>
      </c>
      <c r="F31" s="1" t="s">
        <v>33</v>
      </c>
      <c r="G31" s="1" t="s">
        <v>42</v>
      </c>
    </row>
    <row r="32" spans="1:8">
      <c r="A32">
        <v>2012</v>
      </c>
      <c r="B32" s="54">
        <v>0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</row>
    <row r="33" spans="1:7">
      <c r="A33">
        <v>2011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>
        <v>2010</v>
      </c>
      <c r="B34" s="1">
        <v>211.53376496807601</v>
      </c>
      <c r="C34" s="1">
        <v>3.6612300366400001</v>
      </c>
      <c r="D34" s="1">
        <v>22.4200457492</v>
      </c>
      <c r="E34" s="1"/>
      <c r="F34" s="1"/>
      <c r="G34" s="1">
        <v>237.61504075391602</v>
      </c>
    </row>
    <row r="35" spans="1:7">
      <c r="A35">
        <v>2009</v>
      </c>
      <c r="B35" s="1">
        <v>4140.9372497865588</v>
      </c>
      <c r="C35" s="1">
        <v>1124.4943039403202</v>
      </c>
      <c r="D35" s="1">
        <v>260.51521673625996</v>
      </c>
      <c r="E35" s="1"/>
      <c r="F35" s="1"/>
      <c r="G35" s="1">
        <v>5525.9467704631388</v>
      </c>
    </row>
    <row r="36" spans="1:7">
      <c r="A36">
        <v>2008</v>
      </c>
      <c r="B36" s="1">
        <v>24083.409003951543</v>
      </c>
      <c r="C36" s="1">
        <v>14047.534219963776</v>
      </c>
      <c r="D36" s="1">
        <v>4009.2519167298424</v>
      </c>
      <c r="E36" s="1">
        <v>2766.090595422701</v>
      </c>
      <c r="F36" s="1">
        <v>328.98029080967149</v>
      </c>
      <c r="G36" s="1">
        <v>45235.266026877529</v>
      </c>
    </row>
    <row r="37" spans="1:7">
      <c r="A37">
        <v>2007</v>
      </c>
      <c r="B37" s="1">
        <v>3667.4808270381632</v>
      </c>
      <c r="C37" s="1">
        <v>9725.7198267294298</v>
      </c>
      <c r="D37" s="1">
        <v>12694.698844581693</v>
      </c>
      <c r="E37" s="1">
        <v>9848.8693597873862</v>
      </c>
      <c r="F37" s="1">
        <v>4182.5931138547094</v>
      </c>
      <c r="G37" s="1">
        <v>40119.361971991384</v>
      </c>
    </row>
    <row r="40" spans="1:7">
      <c r="A40" t="s">
        <v>52</v>
      </c>
    </row>
    <row r="49" spans="1:10">
      <c r="H49" s="1"/>
      <c r="I49" s="1"/>
      <c r="J49" s="1"/>
    </row>
    <row r="51" spans="1:10">
      <c r="B51" t="s">
        <v>14</v>
      </c>
    </row>
    <row r="52" spans="1:10">
      <c r="B52" s="1" t="s">
        <v>1</v>
      </c>
      <c r="C52" s="1" t="s">
        <v>2</v>
      </c>
      <c r="D52" s="1" t="s">
        <v>29</v>
      </c>
      <c r="E52" s="1" t="s">
        <v>30</v>
      </c>
      <c r="F52" s="1" t="s">
        <v>33</v>
      </c>
      <c r="G52" s="1" t="s">
        <v>42</v>
      </c>
    </row>
    <row r="53" spans="1:10">
      <c r="A53">
        <v>2012</v>
      </c>
      <c r="B53" s="54">
        <v>253.37804304649995</v>
      </c>
      <c r="C53" s="54">
        <v>0</v>
      </c>
      <c r="D53" s="54">
        <v>9.4668785048599986</v>
      </c>
      <c r="E53" s="54">
        <v>3.75</v>
      </c>
      <c r="F53" s="54">
        <v>0</v>
      </c>
      <c r="G53" s="54">
        <v>266.59492155135996</v>
      </c>
    </row>
    <row r="54" spans="1:10">
      <c r="A54">
        <v>2011</v>
      </c>
      <c r="B54" s="1">
        <v>162.55833421286999</v>
      </c>
      <c r="C54" s="1">
        <v>929.85964370151305</v>
      </c>
      <c r="D54" s="1"/>
      <c r="E54" s="1">
        <v>4.25</v>
      </c>
      <c r="F54" s="1"/>
      <c r="G54" s="1">
        <f>SUM(B54:F54)</f>
        <v>1096.6679779143831</v>
      </c>
    </row>
    <row r="55" spans="1:10">
      <c r="A55">
        <v>2010</v>
      </c>
      <c r="B55" s="1">
        <v>490.44941485000504</v>
      </c>
      <c r="C55" s="1">
        <v>2814.5294698158227</v>
      </c>
      <c r="D55" s="1">
        <v>560.44138628158908</v>
      </c>
      <c r="E55" s="1">
        <v>15.440142011560001</v>
      </c>
      <c r="F55" s="1">
        <v>6.85609184671</v>
      </c>
      <c r="G55" s="1">
        <v>3887.7165048056868</v>
      </c>
    </row>
    <row r="56" spans="1:10">
      <c r="A56">
        <v>2009</v>
      </c>
      <c r="B56" s="1">
        <v>132.94113155459999</v>
      </c>
      <c r="C56" s="1">
        <v>1948.0659031808907</v>
      </c>
      <c r="D56" s="1">
        <v>828.89315374720991</v>
      </c>
      <c r="E56" s="1">
        <v>142.35714563067</v>
      </c>
      <c r="F56" s="1"/>
      <c r="G56" s="1">
        <v>3052.2573341133707</v>
      </c>
    </row>
    <row r="57" spans="1:10">
      <c r="A57">
        <v>2008</v>
      </c>
      <c r="B57" s="1">
        <v>55.38928632823</v>
      </c>
      <c r="C57" s="1">
        <v>2203.3717508241702</v>
      </c>
      <c r="D57" s="1">
        <v>770.04187543677108</v>
      </c>
      <c r="E57" s="1">
        <v>192.278627264985</v>
      </c>
      <c r="F57" s="1">
        <v>35.031288196299997</v>
      </c>
      <c r="G57" s="1">
        <v>3256.1128280504563</v>
      </c>
    </row>
    <row r="58" spans="1:10">
      <c r="A58">
        <v>2007</v>
      </c>
      <c r="B58" s="1">
        <v>217.65863122731599</v>
      </c>
      <c r="C58" s="1">
        <v>1692.2834838084304</v>
      </c>
      <c r="D58" s="1">
        <v>1269.257578140564</v>
      </c>
      <c r="E58" s="1">
        <v>278.53220711762782</v>
      </c>
      <c r="F58" s="1">
        <v>354.22644250534199</v>
      </c>
      <c r="G58" s="1">
        <v>3811.9583427992802</v>
      </c>
    </row>
    <row r="61" spans="1:10">
      <c r="A61" t="s">
        <v>51</v>
      </c>
    </row>
    <row r="66" spans="1:15">
      <c r="H66" s="1"/>
      <c r="O66" s="1"/>
    </row>
    <row r="70" spans="1:15">
      <c r="B70" t="s">
        <v>136</v>
      </c>
    </row>
    <row r="71" spans="1:15">
      <c r="B71" s="1" t="s">
        <v>1</v>
      </c>
      <c r="C71" s="1" t="s">
        <v>2</v>
      </c>
      <c r="D71" s="1" t="s">
        <v>29</v>
      </c>
      <c r="E71" s="1" t="s">
        <v>30</v>
      </c>
      <c r="F71" s="1" t="s">
        <v>33</v>
      </c>
      <c r="G71" s="1" t="s">
        <v>42</v>
      </c>
    </row>
    <row r="72" spans="1:15">
      <c r="A72">
        <v>2012</v>
      </c>
      <c r="B72" s="23">
        <v>937.13874526190102</v>
      </c>
      <c r="C72" s="23">
        <v>1527.7689284968051</v>
      </c>
      <c r="D72" s="23">
        <v>90.650338714343007</v>
      </c>
      <c r="E72" s="23">
        <v>46.142354256700003</v>
      </c>
      <c r="F72" s="23">
        <v>0</v>
      </c>
      <c r="G72" s="23">
        <v>2601.7003667297495</v>
      </c>
    </row>
    <row r="73" spans="1:15">
      <c r="A73">
        <v>2011</v>
      </c>
      <c r="B73" s="1">
        <v>3187.1575199085023</v>
      </c>
      <c r="C73" s="1">
        <v>3052.517973265823</v>
      </c>
      <c r="D73" s="1">
        <v>204.08815132053996</v>
      </c>
      <c r="E73" s="1">
        <v>33.75</v>
      </c>
      <c r="F73" s="1"/>
      <c r="G73" s="1">
        <f>SUM(B73:F73)</f>
        <v>6477.5136444948657</v>
      </c>
    </row>
    <row r="74" spans="1:15">
      <c r="A74">
        <v>2010</v>
      </c>
      <c r="B74" s="1">
        <v>54467.584316285858</v>
      </c>
      <c r="C74" s="1">
        <v>16617.412196082652</v>
      </c>
      <c r="D74" s="1">
        <v>1222.8533184062098</v>
      </c>
      <c r="E74" s="1">
        <v>475.27200550685001</v>
      </c>
      <c r="F74" s="1">
        <v>0</v>
      </c>
      <c r="G74" s="1">
        <v>72783.121836281571</v>
      </c>
    </row>
    <row r="75" spans="1:15">
      <c r="A75">
        <v>2009</v>
      </c>
      <c r="B75" s="1">
        <v>6443.6499025532285</v>
      </c>
      <c r="C75" s="1">
        <v>8307.911473050448</v>
      </c>
      <c r="D75" s="1">
        <v>8617.2391688894349</v>
      </c>
      <c r="E75" s="1">
        <v>4866.7330407540994</v>
      </c>
      <c r="F75" s="1">
        <v>338.81136831050003</v>
      </c>
      <c r="G75" s="1">
        <v>28574.344953557709</v>
      </c>
    </row>
    <row r="76" spans="1:15">
      <c r="A76">
        <v>2008</v>
      </c>
      <c r="B76" s="1">
        <v>33390.156568543738</v>
      </c>
      <c r="C76" s="1">
        <v>27666.063160564096</v>
      </c>
      <c r="D76" s="1">
        <v>11260.095438751903</v>
      </c>
      <c r="E76" s="1">
        <v>2390.8972039708001</v>
      </c>
      <c r="F76" s="1">
        <v>381.79412585711157</v>
      </c>
      <c r="G76" s="1">
        <v>75089.006497687631</v>
      </c>
    </row>
    <row r="77" spans="1:15">
      <c r="A77">
        <v>2007</v>
      </c>
      <c r="B77" s="1">
        <v>3088.4225950678124</v>
      </c>
      <c r="C77" s="1">
        <v>4659.004513960459</v>
      </c>
      <c r="D77" s="1">
        <v>10244.04664917467</v>
      </c>
      <c r="E77" s="1">
        <v>12062.803684452194</v>
      </c>
      <c r="F77" s="1">
        <v>5797.1173276490535</v>
      </c>
      <c r="G77" s="1">
        <v>35851.394770304192</v>
      </c>
    </row>
    <row r="81" spans="1:7">
      <c r="A81" t="s">
        <v>49</v>
      </c>
    </row>
    <row r="82" spans="1:7">
      <c r="A82" t="s">
        <v>95</v>
      </c>
    </row>
    <row r="92" spans="1:7">
      <c r="B92" t="s">
        <v>26</v>
      </c>
    </row>
    <row r="93" spans="1:7">
      <c r="B93" s="1" t="s">
        <v>1</v>
      </c>
      <c r="C93" s="1" t="s">
        <v>2</v>
      </c>
      <c r="D93" s="1" t="s">
        <v>29</v>
      </c>
      <c r="E93" s="1" t="s">
        <v>30</v>
      </c>
      <c r="F93" s="1" t="s">
        <v>33</v>
      </c>
      <c r="G93" s="1" t="s">
        <v>42</v>
      </c>
    </row>
    <row r="94" spans="1:7">
      <c r="A94">
        <v>2012</v>
      </c>
      <c r="B94" s="23">
        <v>2648.7023481690703</v>
      </c>
      <c r="C94" s="23">
        <v>3410.925135241625</v>
      </c>
      <c r="D94" s="23">
        <v>7891.3179954683246</v>
      </c>
      <c r="E94" s="23">
        <v>684.44307340658713</v>
      </c>
      <c r="F94" s="23">
        <v>0</v>
      </c>
      <c r="G94" s="23">
        <f>SUM(B94:F94)</f>
        <v>14635.388552285607</v>
      </c>
    </row>
    <row r="95" spans="1:7">
      <c r="A95">
        <v>2011</v>
      </c>
      <c r="B95" s="1">
        <v>19011.683523115782</v>
      </c>
      <c r="C95" s="1">
        <v>24415.553599572366</v>
      </c>
      <c r="D95" s="1">
        <v>1632.8969887991889</v>
      </c>
      <c r="E95" s="1">
        <v>28.75</v>
      </c>
      <c r="F95" s="1">
        <v>0</v>
      </c>
      <c r="G95" s="1">
        <f>SUM(B95:F95)</f>
        <v>45088.884111487343</v>
      </c>
    </row>
    <row r="96" spans="1:7">
      <c r="A96">
        <v>2010</v>
      </c>
      <c r="B96" s="1">
        <v>7085.6964233917397</v>
      </c>
      <c r="C96" s="1">
        <v>38253.707204046121</v>
      </c>
      <c r="D96" s="1">
        <v>24851.297145793855</v>
      </c>
      <c r="E96" s="1">
        <v>4588.2798103650048</v>
      </c>
      <c r="F96" s="1">
        <v>270.41309147572002</v>
      </c>
      <c r="G96" s="1">
        <v>75049.393675072439</v>
      </c>
    </row>
    <row r="97" spans="1:7">
      <c r="A97">
        <v>2009</v>
      </c>
      <c r="B97" s="1">
        <v>0</v>
      </c>
      <c r="C97" s="1">
        <v>1098.3308226710601</v>
      </c>
      <c r="D97" s="1">
        <v>1638.3743420934002</v>
      </c>
      <c r="E97" s="1">
        <v>2048.5758500031998</v>
      </c>
      <c r="F97" s="1">
        <v>1548.7031779437302</v>
      </c>
      <c r="G97" s="1">
        <v>6333.9841927113903</v>
      </c>
    </row>
    <row r="98" spans="1:7">
      <c r="A98">
        <v>2008</v>
      </c>
      <c r="B98" s="1">
        <v>71.940480184199998</v>
      </c>
      <c r="C98" s="1">
        <v>77.734395570739991</v>
      </c>
      <c r="D98" s="1">
        <v>18.616605203599999</v>
      </c>
      <c r="E98" s="1">
        <v>6.3320978130999999</v>
      </c>
      <c r="F98" s="1">
        <v>0</v>
      </c>
      <c r="G98" s="1">
        <v>174.62357877163998</v>
      </c>
    </row>
    <row r="99" spans="1:7">
      <c r="A99">
        <v>2007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</row>
    <row r="102" spans="1:7">
      <c r="A102" t="s">
        <v>53</v>
      </c>
    </row>
    <row r="118" spans="1:28">
      <c r="B118" t="s">
        <v>20</v>
      </c>
    </row>
    <row r="119" spans="1:28">
      <c r="B119" s="1" t="s">
        <v>1</v>
      </c>
      <c r="C119" s="1" t="s">
        <v>2</v>
      </c>
      <c r="D119" s="1" t="s">
        <v>29</v>
      </c>
      <c r="E119" s="1" t="s">
        <v>30</v>
      </c>
      <c r="F119" s="1" t="s">
        <v>33</v>
      </c>
      <c r="G119" s="1" t="s">
        <v>42</v>
      </c>
    </row>
    <row r="120" spans="1:28">
      <c r="A120">
        <v>2012</v>
      </c>
      <c r="B120" s="23">
        <v>1407.164000723154</v>
      </c>
      <c r="C120" s="23">
        <v>287.2605822173</v>
      </c>
      <c r="D120" s="23">
        <v>0</v>
      </c>
      <c r="E120" s="23">
        <v>246.94658272699999</v>
      </c>
      <c r="F120" s="23">
        <v>0</v>
      </c>
      <c r="G120" s="23">
        <v>1941.3711656674541</v>
      </c>
      <c r="I120" s="23"/>
      <c r="Q120" s="37"/>
      <c r="Y120" s="1"/>
      <c r="Z120" s="1"/>
      <c r="AA120" s="1"/>
      <c r="AB120" s="1"/>
    </row>
    <row r="121" spans="1:28">
      <c r="A121">
        <v>2011</v>
      </c>
      <c r="B121" s="1">
        <v>615.15664878209998</v>
      </c>
      <c r="C121" s="1">
        <v>499.50881235559996</v>
      </c>
      <c r="D121" s="1">
        <v>12.91196228898</v>
      </c>
      <c r="E121" s="1">
        <v>35.318470350699997</v>
      </c>
      <c r="F121" s="1">
        <v>0</v>
      </c>
      <c r="G121" s="1">
        <f>SUM(B121:F121)</f>
        <v>1162.8958937773798</v>
      </c>
    </row>
    <row r="122" spans="1:28">
      <c r="A122">
        <v>2010</v>
      </c>
      <c r="B122" s="1">
        <v>17.807470029699999</v>
      </c>
      <c r="C122" s="1">
        <v>54.451145500599999</v>
      </c>
      <c r="D122" s="1">
        <v>0</v>
      </c>
      <c r="E122" s="1">
        <v>41.242867054569999</v>
      </c>
      <c r="F122" s="1">
        <v>198.53794469371698</v>
      </c>
      <c r="G122" s="1">
        <v>312.03942727858697</v>
      </c>
    </row>
    <row r="123" spans="1:28">
      <c r="A123">
        <v>2009</v>
      </c>
      <c r="B123">
        <v>0</v>
      </c>
      <c r="C123" s="1">
        <v>41.861513733599999</v>
      </c>
      <c r="D123" s="1">
        <v>117.28484754012</v>
      </c>
      <c r="E123" s="1">
        <v>167.34360316819999</v>
      </c>
      <c r="F123" s="1">
        <v>0</v>
      </c>
      <c r="G123" s="1">
        <v>326.48996444191999</v>
      </c>
    </row>
    <row r="124" spans="1:28">
      <c r="A124">
        <v>2008</v>
      </c>
      <c r="B124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</row>
    <row r="125" spans="1:28">
      <c r="A125">
        <v>2007</v>
      </c>
      <c r="B125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</row>
    <row r="128" spans="1:28">
      <c r="A128" t="s">
        <v>137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H65"/>
  <sheetViews>
    <sheetView topLeftCell="E10" workbookViewId="0">
      <selection activeCell="M48" sqref="M48:R48"/>
    </sheetView>
  </sheetViews>
  <sheetFormatPr defaultColWidth="9.140625" defaultRowHeight="12.75"/>
  <cols>
    <col min="1" max="1" width="31.42578125" style="23" customWidth="1"/>
    <col min="2" max="2" width="19.5703125" style="23" customWidth="1"/>
    <col min="3" max="3" width="41.28515625" style="23" customWidth="1"/>
    <col min="4" max="5" width="12.28515625" style="23" customWidth="1"/>
    <col min="6" max="6" width="12.42578125" style="23" customWidth="1"/>
    <col min="7" max="7" width="11" style="23" customWidth="1"/>
    <col min="8" max="8" width="11.28515625" style="23" customWidth="1"/>
    <col min="9" max="9" width="7.85546875" style="23" customWidth="1"/>
    <col min="10" max="11" width="12.42578125" style="23" customWidth="1"/>
    <col min="12" max="12" width="29.7109375" style="23" customWidth="1"/>
    <col min="13" max="14" width="12.42578125" style="23" customWidth="1"/>
    <col min="15" max="15" width="10.7109375" style="23" customWidth="1"/>
    <col min="16" max="16" width="10.7109375" style="23" bestFit="1" customWidth="1"/>
    <col min="17" max="21" width="12" style="23" customWidth="1"/>
    <col min="22" max="22" width="13.42578125" style="23" customWidth="1"/>
    <col min="23" max="23" width="9.28515625" style="23" bestFit="1" customWidth="1"/>
    <col min="24" max="24" width="10" style="23" customWidth="1"/>
    <col min="25" max="27" width="9.28515625" style="23" bestFit="1" customWidth="1"/>
    <col min="28" max="28" width="9.7109375" style="23" customWidth="1"/>
    <col min="29" max="43" width="9.28515625" style="23" bestFit="1" customWidth="1"/>
    <col min="44" max="44" width="10.42578125" style="23" customWidth="1"/>
    <col min="45" max="48" width="9.28515625" style="23" bestFit="1" customWidth="1"/>
    <col min="49" max="50" width="9.85546875" style="23" bestFit="1" customWidth="1"/>
    <col min="51" max="51" width="11.28515625" style="23" bestFit="1" customWidth="1"/>
    <col min="52" max="53" width="9.85546875" style="23" bestFit="1" customWidth="1"/>
    <col min="54" max="54" width="9.85546875" style="23" customWidth="1"/>
    <col min="55" max="55" width="11" style="23" bestFit="1" customWidth="1"/>
    <col min="56" max="58" width="9.85546875" style="23" bestFit="1" customWidth="1"/>
    <col min="59" max="59" width="10.42578125" style="23" customWidth="1"/>
    <col min="60" max="60" width="10.140625" style="23" customWidth="1"/>
    <col min="61" max="61" width="11" style="23" bestFit="1" customWidth="1"/>
    <col min="62" max="62" width="10.85546875" style="23" customWidth="1"/>
    <col min="63" max="64" width="9.85546875" style="23" bestFit="1" customWidth="1"/>
    <col min="65" max="66" width="9.28515625" style="23" bestFit="1" customWidth="1"/>
    <col min="67" max="71" width="9.85546875" style="23" bestFit="1" customWidth="1"/>
    <col min="72" max="72" width="10.28515625" style="23" customWidth="1"/>
    <col min="73" max="73" width="11" style="23" bestFit="1" customWidth="1"/>
    <col min="74" max="74" width="10.85546875" style="23" customWidth="1"/>
    <col min="75" max="75" width="9.28515625" style="23" bestFit="1" customWidth="1"/>
    <col min="76" max="76" width="10.42578125" style="23" customWidth="1"/>
    <col min="77" max="77" width="9.28515625" style="23" bestFit="1" customWidth="1"/>
    <col min="78" max="78" width="10.5703125" style="23" customWidth="1"/>
    <col min="79" max="79" width="9.85546875" style="23" bestFit="1" customWidth="1"/>
    <col min="80" max="80" width="9.28515625" style="23" bestFit="1" customWidth="1"/>
    <col min="81" max="81" width="9.85546875" style="23" bestFit="1" customWidth="1"/>
    <col min="82" max="82" width="9.85546875" style="23" customWidth="1"/>
    <col min="83" max="83" width="9.28515625" style="23" bestFit="1" customWidth="1"/>
    <col min="84" max="84" width="10" style="23" customWidth="1"/>
    <col min="85" max="85" width="9.85546875" style="23" bestFit="1" customWidth="1"/>
    <col min="86" max="86" width="9.28515625" style="23" bestFit="1" customWidth="1"/>
    <col min="87" max="87" width="9.85546875" style="23" bestFit="1" customWidth="1"/>
    <col min="88" max="88" width="9.85546875" style="23" customWidth="1"/>
    <col min="89" max="89" width="9.28515625" style="23" bestFit="1" customWidth="1"/>
    <col min="90" max="90" width="10" style="23" customWidth="1"/>
    <col min="91" max="91" width="9.85546875" style="23" bestFit="1" customWidth="1"/>
    <col min="92" max="92" width="9.85546875" style="23" customWidth="1"/>
    <col min="93" max="93" width="11.140625" style="23" customWidth="1"/>
    <col min="94" max="94" width="10" style="23" customWidth="1"/>
    <col min="95" max="95" width="9.28515625" style="23" bestFit="1" customWidth="1"/>
    <col min="96" max="96" width="9.85546875" style="23" customWidth="1"/>
    <col min="97" max="97" width="9.85546875" style="23" bestFit="1" customWidth="1"/>
    <col min="98" max="99" width="9.28515625" style="23" bestFit="1" customWidth="1"/>
    <col min="100" max="100" width="10" style="23" customWidth="1"/>
    <col min="101" max="101" width="9.28515625" style="23" bestFit="1" customWidth="1"/>
    <col min="102" max="102" width="10.28515625" style="23" customWidth="1"/>
    <col min="103" max="103" width="9.85546875" style="23" bestFit="1" customWidth="1"/>
    <col min="104" max="105" width="9.28515625" style="23" bestFit="1" customWidth="1"/>
    <col min="106" max="106" width="9.85546875" style="23" customWidth="1"/>
    <col min="107" max="107" width="9.28515625" style="23" bestFit="1" customWidth="1"/>
    <col min="108" max="108" width="10.140625" style="23" customWidth="1"/>
    <col min="109" max="109" width="9.85546875" style="23" bestFit="1" customWidth="1"/>
    <col min="110" max="110" width="10.140625" style="23" customWidth="1"/>
    <col min="111" max="111" width="9.28515625" style="23" bestFit="1" customWidth="1"/>
    <col min="112" max="112" width="10.28515625" style="23" customWidth="1"/>
    <col min="113" max="113" width="9.28515625" style="23" bestFit="1" customWidth="1"/>
    <col min="114" max="114" width="10.28515625" style="23" customWidth="1"/>
    <col min="115" max="117" width="9.28515625" style="23" bestFit="1" customWidth="1"/>
    <col min="118" max="118" width="10.28515625" style="23" customWidth="1"/>
    <col min="119" max="119" width="9.28515625" style="23" bestFit="1" customWidth="1"/>
    <col min="120" max="120" width="10.140625" style="23" customWidth="1"/>
    <col min="121" max="121" width="9.28515625" style="23" bestFit="1" customWidth="1"/>
    <col min="122" max="122" width="11.140625" style="23" customWidth="1"/>
    <col min="123" max="124" width="11" style="23" bestFit="1" customWidth="1"/>
    <col min="125" max="126" width="9.85546875" style="23" bestFit="1" customWidth="1"/>
    <col min="127" max="127" width="13.42578125" style="23" bestFit="1" customWidth="1"/>
    <col min="128" max="128" width="9.85546875" style="23" bestFit="1" customWidth="1"/>
    <col min="129" max="129" width="9.28515625" style="23" bestFit="1" customWidth="1"/>
    <col min="130" max="130" width="9.85546875" style="23" customWidth="1"/>
    <col min="131" max="131" width="9.28515625" style="23" bestFit="1" customWidth="1"/>
    <col min="132" max="132" width="10.28515625" style="23" customWidth="1"/>
    <col min="133" max="133" width="9.85546875" style="23" bestFit="1" customWidth="1"/>
    <col min="134" max="135" width="9.28515625" style="23" bestFit="1" customWidth="1"/>
    <col min="136" max="136" width="10" style="23" customWidth="1"/>
    <col min="137" max="137" width="9.28515625" style="23" bestFit="1" customWidth="1"/>
    <col min="138" max="138" width="9.85546875" style="23" customWidth="1"/>
    <col min="139" max="139" width="9.28515625" style="23" bestFit="1" customWidth="1"/>
    <col min="140" max="144" width="9.85546875" style="23" bestFit="1" customWidth="1"/>
    <col min="145" max="145" width="11" style="23" bestFit="1" customWidth="1"/>
    <col min="146" max="148" width="9.85546875" style="23" bestFit="1" customWidth="1"/>
    <col min="149" max="149" width="9.28515625" style="23" bestFit="1" customWidth="1"/>
    <col min="150" max="150" width="10.140625" style="23" customWidth="1"/>
    <col min="151" max="160" width="9.85546875" style="23" bestFit="1" customWidth="1"/>
    <col min="161" max="161" width="9.7109375" style="23" customWidth="1"/>
    <col min="162" max="162" width="9.85546875" style="23" customWidth="1"/>
    <col min="163" max="163" width="11.140625" style="23" customWidth="1"/>
    <col min="164" max="165" width="9.85546875" style="23" bestFit="1" customWidth="1"/>
    <col min="166" max="166" width="10.28515625" style="23" customWidth="1"/>
    <col min="167" max="167" width="9.28515625" style="23" bestFit="1" customWidth="1"/>
    <col min="168" max="168" width="10.5703125" style="23" customWidth="1"/>
    <col min="169" max="170" width="9.85546875" style="23" bestFit="1" customWidth="1"/>
    <col min="171" max="171" width="11" style="23" customWidth="1"/>
    <col min="172" max="172" width="10.28515625" style="23" customWidth="1"/>
    <col min="173" max="173" width="9.28515625" style="23" bestFit="1" customWidth="1"/>
    <col min="174" max="174" width="10.140625" style="23" customWidth="1"/>
    <col min="175" max="175" width="9.85546875" style="23" bestFit="1" customWidth="1"/>
    <col min="176" max="177" width="9.28515625" style="23" bestFit="1" customWidth="1"/>
    <col min="178" max="178" width="10" style="23" customWidth="1"/>
    <col min="179" max="179" width="9.28515625" style="23" bestFit="1" customWidth="1"/>
    <col min="180" max="180" width="10.28515625" style="23" customWidth="1"/>
    <col min="181" max="181" width="9.28515625" style="23" bestFit="1" customWidth="1"/>
    <col min="182" max="182" width="11" style="23" bestFit="1" customWidth="1"/>
    <col min="183" max="186" width="9.85546875" style="23" bestFit="1" customWidth="1"/>
    <col min="187" max="187" width="11" style="23" bestFit="1" customWidth="1"/>
    <col min="188" max="188" width="9.28515625" style="23" bestFit="1" customWidth="1"/>
    <col min="189" max="192" width="11" style="23" bestFit="1" customWidth="1"/>
    <col min="193" max="193" width="10.42578125" style="23" customWidth="1"/>
    <col min="194" max="194" width="12.140625" style="23" bestFit="1" customWidth="1"/>
    <col min="195" max="195" width="9.85546875" style="23" bestFit="1" customWidth="1"/>
    <col min="196" max="198" width="9.140625" style="23"/>
    <col min="199" max="199" width="9.85546875" style="23" bestFit="1" customWidth="1"/>
    <col min="200" max="211" width="9.140625" style="23"/>
    <col min="212" max="212" width="11.7109375" style="23" customWidth="1"/>
    <col min="213" max="213" width="9.85546875" style="23" bestFit="1" customWidth="1"/>
    <col min="214" max="215" width="8.85546875" style="23" bestFit="1" customWidth="1"/>
    <col min="216" max="216" width="8" style="23" bestFit="1" customWidth="1"/>
    <col min="217" max="217" width="9.85546875" style="23" bestFit="1" customWidth="1"/>
    <col min="218" max="218" width="10.85546875" style="23" bestFit="1" customWidth="1"/>
    <col min="219" max="220" width="9.85546875" style="23" bestFit="1" customWidth="1"/>
    <col min="221" max="222" width="9.140625" style="23"/>
    <col min="223" max="223" width="11.28515625" style="23" bestFit="1" customWidth="1"/>
    <col min="224" max="229" width="9.140625" style="23"/>
    <col min="230" max="230" width="14.140625" style="23" bestFit="1" customWidth="1"/>
    <col min="231" max="232" width="9.85546875" style="23" bestFit="1" customWidth="1"/>
    <col min="233" max="233" width="7.85546875" style="23" bestFit="1" customWidth="1"/>
    <col min="234" max="234" width="8" style="23" bestFit="1" customWidth="1"/>
    <col min="235" max="235" width="9.85546875" style="23" bestFit="1" customWidth="1"/>
    <col min="236" max="236" width="18.7109375" style="23" bestFit="1" customWidth="1"/>
    <col min="237" max="238" width="9.85546875" style="23" bestFit="1" customWidth="1"/>
    <col min="239" max="240" width="9.140625" style="23"/>
    <col min="241" max="241" width="11.28515625" style="23" bestFit="1" customWidth="1"/>
    <col min="242" max="242" width="14.28515625" style="23" bestFit="1" customWidth="1"/>
    <col min="243" max="243" width="9.85546875" style="23" bestFit="1" customWidth="1"/>
    <col min="244" max="246" width="9.140625" style="23"/>
    <col min="247" max="247" width="9.85546875" style="23" bestFit="1" customWidth="1"/>
    <col min="248" max="253" width="9.140625" style="23"/>
    <col min="254" max="254" width="12.85546875" style="23" bestFit="1" customWidth="1"/>
    <col min="255" max="256" width="9.85546875" style="23" bestFit="1" customWidth="1"/>
    <col min="257" max="257" width="8.85546875" style="23" bestFit="1" customWidth="1"/>
    <col min="258" max="258" width="8" style="23" bestFit="1" customWidth="1"/>
    <col min="259" max="259" width="11.28515625" style="23" bestFit="1" customWidth="1"/>
    <col min="260" max="260" width="13.140625" style="23" customWidth="1"/>
    <col min="261" max="262" width="9.85546875" style="23" bestFit="1" customWidth="1"/>
    <col min="263" max="263" width="8.85546875" style="23" bestFit="1" customWidth="1"/>
    <col min="264" max="264" width="8" style="23" bestFit="1" customWidth="1"/>
    <col min="265" max="265" width="11.28515625" style="23" bestFit="1" customWidth="1"/>
    <col min="266" max="266" width="3.85546875" style="23" customWidth="1"/>
    <col min="267" max="267" width="11.7109375" style="23" customWidth="1"/>
    <col min="268" max="268" width="11.28515625" style="23" bestFit="1" customWidth="1"/>
    <col min="269" max="269" width="9.85546875" style="23" bestFit="1" customWidth="1"/>
    <col min="270" max="271" width="9.140625" style="23"/>
    <col min="272" max="272" width="11.28515625" style="23" bestFit="1" customWidth="1"/>
    <col min="273" max="16384" width="9.140625" style="23"/>
  </cols>
  <sheetData>
    <row r="1" spans="1:60" ht="24.75" customHeight="1"/>
    <row r="4" spans="1:60" ht="15">
      <c r="A4" s="6" t="s">
        <v>93</v>
      </c>
      <c r="C4" s="23" t="s">
        <v>54</v>
      </c>
      <c r="BD4" s="35"/>
      <c r="BE4" s="35"/>
      <c r="BF4" s="35"/>
      <c r="BG4" s="35"/>
      <c r="BH4" s="35"/>
    </row>
    <row r="5" spans="1:60" ht="15">
      <c r="A5"/>
      <c r="D5" s="1" t="s">
        <v>1</v>
      </c>
      <c r="E5" s="1" t="s">
        <v>2</v>
      </c>
      <c r="F5" s="1" t="s">
        <v>29</v>
      </c>
      <c r="G5" s="1" t="s">
        <v>30</v>
      </c>
      <c r="H5" s="1" t="s">
        <v>31</v>
      </c>
      <c r="I5" s="1" t="s">
        <v>32</v>
      </c>
      <c r="L5" s="6" t="s">
        <v>94</v>
      </c>
      <c r="M5"/>
      <c r="N5"/>
      <c r="O5"/>
      <c r="P5"/>
      <c r="Q5"/>
      <c r="R5"/>
    </row>
    <row r="6" spans="1:60" ht="15">
      <c r="A6" t="s">
        <v>34</v>
      </c>
      <c r="C6" s="24" t="s">
        <v>55</v>
      </c>
      <c r="D6" s="23">
        <v>0</v>
      </c>
      <c r="E6" s="23">
        <v>0</v>
      </c>
      <c r="F6" s="23">
        <v>0</v>
      </c>
      <c r="H6" s="23">
        <v>0</v>
      </c>
      <c r="I6" s="23">
        <v>0</v>
      </c>
      <c r="L6"/>
      <c r="M6"/>
      <c r="N6"/>
      <c r="O6"/>
      <c r="P6"/>
      <c r="Q6"/>
      <c r="R6">
        <v>2011</v>
      </c>
    </row>
    <row r="7" spans="1:60" ht="15">
      <c r="A7" t="s">
        <v>38</v>
      </c>
      <c r="C7" s="24" t="s">
        <v>56</v>
      </c>
      <c r="D7" s="23">
        <v>0</v>
      </c>
      <c r="E7" s="23">
        <v>0</v>
      </c>
      <c r="F7" s="23">
        <v>0</v>
      </c>
      <c r="H7" s="23">
        <v>0</v>
      </c>
      <c r="I7" s="23">
        <v>0</v>
      </c>
      <c r="L7"/>
      <c r="M7" s="1" t="s">
        <v>1</v>
      </c>
      <c r="N7" s="1" t="s">
        <v>2</v>
      </c>
      <c r="O7" s="1" t="s">
        <v>29</v>
      </c>
      <c r="P7" s="1" t="s">
        <v>30</v>
      </c>
      <c r="Q7" s="1" t="s">
        <v>31</v>
      </c>
      <c r="R7" s="1" t="s">
        <v>32</v>
      </c>
    </row>
    <row r="8" spans="1:60" ht="15">
      <c r="A8" t="s">
        <v>39</v>
      </c>
      <c r="C8" s="24" t="s">
        <v>39</v>
      </c>
      <c r="D8" s="23">
        <v>0</v>
      </c>
      <c r="E8" s="23">
        <v>0</v>
      </c>
      <c r="F8" s="23">
        <v>0</v>
      </c>
      <c r="H8" s="23">
        <v>0</v>
      </c>
      <c r="I8" s="23">
        <v>0</v>
      </c>
      <c r="L8" t="s">
        <v>34</v>
      </c>
      <c r="M8" s="1"/>
      <c r="N8" s="1"/>
      <c r="O8" s="1"/>
      <c r="P8" s="1"/>
      <c r="Q8" s="1"/>
      <c r="R8" s="1">
        <v>10.103890931600001</v>
      </c>
    </row>
    <row r="9" spans="1:60" ht="15">
      <c r="C9" s="25" t="s">
        <v>57</v>
      </c>
      <c r="D9" s="32">
        <v>0</v>
      </c>
      <c r="E9" s="32">
        <v>0</v>
      </c>
      <c r="F9" s="32">
        <v>0</v>
      </c>
      <c r="G9" s="32"/>
      <c r="H9" s="32">
        <v>0</v>
      </c>
      <c r="I9" s="32">
        <v>0</v>
      </c>
      <c r="L9" t="s">
        <v>35</v>
      </c>
      <c r="M9" s="1"/>
      <c r="N9" s="1"/>
      <c r="O9" s="1"/>
      <c r="P9" s="1"/>
      <c r="Q9" s="1"/>
      <c r="R9" s="1">
        <v>0</v>
      </c>
    </row>
    <row r="10" spans="1:60" ht="15">
      <c r="A10" t="s">
        <v>36</v>
      </c>
      <c r="C10" s="26" t="s">
        <v>58</v>
      </c>
      <c r="D10" s="23">
        <v>0</v>
      </c>
      <c r="E10" s="23">
        <v>0</v>
      </c>
      <c r="F10" s="23">
        <v>0</v>
      </c>
      <c r="H10" s="23">
        <v>0</v>
      </c>
      <c r="I10" s="23">
        <v>0</v>
      </c>
      <c r="L10" t="s">
        <v>36</v>
      </c>
      <c r="M10" s="1"/>
      <c r="N10" s="1"/>
      <c r="O10" s="1"/>
      <c r="P10" s="1"/>
      <c r="Q10" s="1"/>
      <c r="R10" s="1">
        <v>0</v>
      </c>
    </row>
    <row r="11" spans="1:60" ht="15">
      <c r="A11" t="s">
        <v>35</v>
      </c>
      <c r="C11" s="24" t="s">
        <v>59</v>
      </c>
      <c r="D11" s="23">
        <v>0</v>
      </c>
      <c r="E11" s="23">
        <v>0</v>
      </c>
      <c r="F11" s="23">
        <v>0</v>
      </c>
      <c r="H11" s="23">
        <v>0</v>
      </c>
      <c r="I11" s="23">
        <v>0</v>
      </c>
      <c r="L11" t="s">
        <v>37</v>
      </c>
      <c r="M11" s="1"/>
      <c r="N11" s="1"/>
      <c r="O11" s="1"/>
      <c r="P11" s="1"/>
      <c r="Q11" s="1"/>
      <c r="R11" s="1">
        <v>0</v>
      </c>
    </row>
    <row r="12" spans="1:60" ht="15">
      <c r="C12" s="24" t="s">
        <v>60</v>
      </c>
      <c r="D12" s="23">
        <v>0</v>
      </c>
      <c r="E12" s="23">
        <v>0</v>
      </c>
      <c r="F12" s="23">
        <v>0</v>
      </c>
      <c r="H12" s="23">
        <v>0</v>
      </c>
      <c r="I12" s="23">
        <v>0</v>
      </c>
      <c r="L12" t="s">
        <v>38</v>
      </c>
      <c r="M12" s="1"/>
      <c r="N12" s="1"/>
      <c r="O12" s="1"/>
      <c r="P12" s="1"/>
      <c r="Q12" s="1"/>
      <c r="R12" s="1">
        <v>0</v>
      </c>
    </row>
    <row r="13" spans="1:60" ht="15">
      <c r="A13" t="s">
        <v>37</v>
      </c>
      <c r="C13" s="27" t="s">
        <v>61</v>
      </c>
      <c r="D13" s="23">
        <v>0</v>
      </c>
      <c r="E13" s="23">
        <v>0</v>
      </c>
      <c r="F13" s="23">
        <v>0</v>
      </c>
      <c r="H13" s="23">
        <v>0</v>
      </c>
      <c r="I13" s="23">
        <v>0</v>
      </c>
      <c r="L13" t="s">
        <v>39</v>
      </c>
      <c r="M13" s="1"/>
      <c r="N13" s="1"/>
      <c r="O13" s="1"/>
      <c r="P13" s="1"/>
      <c r="Q13" s="1"/>
      <c r="R13" s="1">
        <v>0</v>
      </c>
    </row>
    <row r="14" spans="1:60" ht="15">
      <c r="A14" t="s">
        <v>0</v>
      </c>
      <c r="C14" s="24" t="s">
        <v>62</v>
      </c>
      <c r="D14" s="23">
        <v>0</v>
      </c>
      <c r="E14" s="23">
        <v>0</v>
      </c>
      <c r="F14" s="23">
        <v>0</v>
      </c>
      <c r="H14" s="23">
        <v>0</v>
      </c>
      <c r="I14" s="23">
        <v>0</v>
      </c>
      <c r="L14" t="s">
        <v>0</v>
      </c>
      <c r="M14" s="1"/>
      <c r="N14" s="1"/>
      <c r="O14" s="1"/>
      <c r="P14" s="1"/>
      <c r="Q14" s="1"/>
      <c r="R14" s="1">
        <v>0</v>
      </c>
    </row>
    <row r="15" spans="1:60" ht="15">
      <c r="C15" s="25" t="s">
        <v>63</v>
      </c>
      <c r="D15" s="32">
        <v>0</v>
      </c>
      <c r="E15" s="32">
        <v>0</v>
      </c>
      <c r="F15" s="32">
        <v>0</v>
      </c>
      <c r="G15" s="32"/>
      <c r="H15" s="32">
        <v>0</v>
      </c>
      <c r="I15" s="32">
        <v>0</v>
      </c>
      <c r="L15" t="s">
        <v>40</v>
      </c>
      <c r="M15" s="1"/>
      <c r="N15" s="1"/>
      <c r="O15" s="1"/>
      <c r="P15" s="1"/>
      <c r="Q15" s="1"/>
      <c r="R15" s="1">
        <v>0</v>
      </c>
    </row>
    <row r="16" spans="1:60" ht="15">
      <c r="A16" s="2" t="s">
        <v>41</v>
      </c>
      <c r="L16" s="39" t="s">
        <v>41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</row>
    <row r="17" spans="1:18" ht="15">
      <c r="A17"/>
      <c r="L17"/>
      <c r="M17" s="1"/>
      <c r="N17" s="1"/>
      <c r="O17" s="1"/>
      <c r="P17" s="1"/>
      <c r="Q17" s="1"/>
      <c r="R17" s="1"/>
    </row>
    <row r="18" spans="1:18" ht="15">
      <c r="A18" t="s">
        <v>9</v>
      </c>
      <c r="C18" s="26" t="s">
        <v>9</v>
      </c>
      <c r="D18" s="33">
        <v>37.251377175489999</v>
      </c>
      <c r="E18" s="31">
        <v>4.3467065500570001</v>
      </c>
      <c r="F18" s="31"/>
      <c r="G18" s="31">
        <v>1</v>
      </c>
      <c r="H18" s="34"/>
      <c r="I18" s="30">
        <f>SUM(D18:H18)</f>
        <v>42.598083725546999</v>
      </c>
      <c r="L18"/>
      <c r="M18" s="1" t="s">
        <v>1</v>
      </c>
      <c r="N18" s="1" t="s">
        <v>2</v>
      </c>
      <c r="O18" s="1" t="s">
        <v>29</v>
      </c>
      <c r="P18" s="1" t="s">
        <v>30</v>
      </c>
      <c r="Q18" s="1" t="s">
        <v>33</v>
      </c>
      <c r="R18" s="1" t="s">
        <v>42</v>
      </c>
    </row>
    <row r="19" spans="1:18" ht="15">
      <c r="A19" t="s">
        <v>10</v>
      </c>
      <c r="C19" s="24" t="s">
        <v>10</v>
      </c>
      <c r="D19" s="31"/>
      <c r="E19" s="31"/>
      <c r="F19" s="31"/>
      <c r="G19" s="31"/>
      <c r="H19" s="34"/>
      <c r="I19" s="30">
        <f>SUM(D19:H19)</f>
        <v>0</v>
      </c>
      <c r="L19" t="s">
        <v>7</v>
      </c>
      <c r="M19" s="1"/>
      <c r="N19" s="1"/>
      <c r="O19" s="1"/>
      <c r="P19" s="1"/>
      <c r="Q19" s="1"/>
      <c r="R19" s="1">
        <v>0</v>
      </c>
    </row>
    <row r="20" spans="1:18" ht="15">
      <c r="A20" t="s">
        <v>7</v>
      </c>
      <c r="C20" s="27" t="s">
        <v>64</v>
      </c>
      <c r="D20" s="31">
        <v>203.05357111700701</v>
      </c>
      <c r="E20" s="31">
        <v>308.01404541290003</v>
      </c>
      <c r="F20" s="31">
        <v>1.2103542868199999</v>
      </c>
      <c r="G20" s="31">
        <v>1.5</v>
      </c>
      <c r="H20" s="31"/>
      <c r="I20" s="30">
        <f>SUM(D20:H20)</f>
        <v>513.77797081672702</v>
      </c>
      <c r="L20" t="s">
        <v>8</v>
      </c>
      <c r="M20" s="1">
        <v>203.05357111700701</v>
      </c>
      <c r="N20" s="1">
        <v>308.01404541290003</v>
      </c>
      <c r="O20" s="1">
        <v>1.2103542868199999</v>
      </c>
      <c r="P20" s="1">
        <v>1.5</v>
      </c>
      <c r="Q20" s="1"/>
      <c r="R20" s="1">
        <f>SUM(M20:Q20)</f>
        <v>513.77797081672702</v>
      </c>
    </row>
    <row r="21" spans="1:18" ht="15">
      <c r="A21" t="s">
        <v>8</v>
      </c>
      <c r="D21" s="31"/>
      <c r="E21" s="31"/>
      <c r="F21" s="31"/>
      <c r="G21" s="31"/>
      <c r="H21" s="31"/>
      <c r="I21" s="30"/>
      <c r="L21" t="s">
        <v>9</v>
      </c>
      <c r="M21" s="1">
        <v>37.251377175489999</v>
      </c>
      <c r="N21" s="1">
        <v>4.3467065500570001</v>
      </c>
      <c r="O21" s="1"/>
      <c r="P21" s="1">
        <v>1</v>
      </c>
      <c r="Q21" s="1"/>
      <c r="R21" s="1">
        <f>SUM(M21:Q21)</f>
        <v>42.598083725546999</v>
      </c>
    </row>
    <row r="22" spans="1:18" ht="15">
      <c r="A22"/>
      <c r="D22" s="31"/>
      <c r="E22" s="31"/>
      <c r="F22" s="31"/>
      <c r="G22" s="31"/>
      <c r="H22" s="31"/>
      <c r="I22" s="30"/>
      <c r="L22" t="s">
        <v>10</v>
      </c>
      <c r="M22" s="1">
        <v>0</v>
      </c>
      <c r="N22" s="1">
        <v>0</v>
      </c>
      <c r="O22" s="1">
        <v>0</v>
      </c>
      <c r="P22" s="1"/>
      <c r="Q22" s="1">
        <v>0</v>
      </c>
      <c r="R22" s="1">
        <v>0</v>
      </c>
    </row>
    <row r="23" spans="1:18" ht="15">
      <c r="A23"/>
      <c r="C23" s="25" t="s">
        <v>65</v>
      </c>
      <c r="D23" s="32">
        <f t="shared" ref="D23:I23" si="0">SUM(D18:D20)</f>
        <v>240.30494829249702</v>
      </c>
      <c r="E23" s="32">
        <f t="shared" si="0"/>
        <v>312.36075196295701</v>
      </c>
      <c r="F23" s="32">
        <f t="shared" si="0"/>
        <v>1.2103542868199999</v>
      </c>
      <c r="G23" s="32">
        <f t="shared" si="0"/>
        <v>2.5</v>
      </c>
      <c r="H23" s="32">
        <f t="shared" si="0"/>
        <v>0</v>
      </c>
      <c r="I23" s="32">
        <f t="shared" si="0"/>
        <v>556.37605454227401</v>
      </c>
      <c r="L23" t="s">
        <v>11</v>
      </c>
      <c r="M23" s="1"/>
      <c r="N23" s="1"/>
      <c r="O23" s="1"/>
      <c r="P23" s="1"/>
      <c r="Q23" s="1"/>
      <c r="R23" s="1">
        <v>0</v>
      </c>
    </row>
    <row r="24" spans="1:18" ht="15">
      <c r="A24" t="s">
        <v>11</v>
      </c>
      <c r="L24" t="s">
        <v>12</v>
      </c>
      <c r="M24" s="1">
        <v>2.8763327695799998</v>
      </c>
      <c r="N24" s="1">
        <v>55.907357092326997</v>
      </c>
      <c r="O24" s="1"/>
      <c r="P24" s="1">
        <v>6.0679003037300001</v>
      </c>
      <c r="Q24" s="1"/>
      <c r="R24" s="1">
        <f>SUM(M24:Q24)</f>
        <v>64.851590165637006</v>
      </c>
    </row>
    <row r="25" spans="1:18" ht="15">
      <c r="A25" t="s">
        <v>12</v>
      </c>
      <c r="C25" s="26" t="s">
        <v>12</v>
      </c>
      <c r="D25" s="33">
        <v>2.8763327695799998</v>
      </c>
      <c r="E25" s="31">
        <v>55.907357092326997</v>
      </c>
      <c r="F25" s="31"/>
      <c r="G25" s="31">
        <v>6.0679003037300001</v>
      </c>
      <c r="H25" s="31"/>
      <c r="I25" s="30">
        <f>SUM(D25:H25)</f>
        <v>64.851590165637006</v>
      </c>
      <c r="L25" t="s">
        <v>13</v>
      </c>
      <c r="M25" s="1">
        <v>35.132586901579998</v>
      </c>
      <c r="N25" s="1">
        <v>67.882455584810003</v>
      </c>
      <c r="O25" s="1">
        <v>37.677595351500003</v>
      </c>
      <c r="P25" s="1">
        <v>0.75</v>
      </c>
      <c r="Q25" s="1">
        <v>0</v>
      </c>
      <c r="R25" s="1">
        <v>141.44263783789</v>
      </c>
    </row>
    <row r="26" spans="1:18" ht="15">
      <c r="A26" t="s">
        <v>13</v>
      </c>
      <c r="C26" s="24" t="s">
        <v>66</v>
      </c>
      <c r="D26" s="31">
        <v>35.132586901579998</v>
      </c>
      <c r="E26" s="31">
        <v>34.1571203986</v>
      </c>
      <c r="F26" s="31">
        <v>37.677595351500003</v>
      </c>
      <c r="G26" s="31">
        <v>0.25</v>
      </c>
      <c r="H26" s="34"/>
      <c r="I26" s="30">
        <f>SUM(D26:H26)</f>
        <v>107.21730265168</v>
      </c>
      <c r="L26" t="s">
        <v>14</v>
      </c>
      <c r="M26" s="1">
        <v>162.55833421286999</v>
      </c>
      <c r="N26" s="1">
        <v>929.85964370151305</v>
      </c>
      <c r="O26" s="1"/>
      <c r="P26" s="1">
        <v>4.25</v>
      </c>
      <c r="Q26" s="1"/>
      <c r="R26" s="1">
        <f>SUM(M26:Q26)</f>
        <v>1096.6679779143831</v>
      </c>
    </row>
    <row r="27" spans="1:18" ht="15">
      <c r="C27" s="24" t="s">
        <v>67</v>
      </c>
      <c r="D27" s="31"/>
      <c r="E27" s="31">
        <v>33.725335186210003</v>
      </c>
      <c r="F27" s="31"/>
      <c r="G27" s="31">
        <v>0.5</v>
      </c>
      <c r="H27" s="31"/>
      <c r="I27" s="30">
        <f>SUM(D27:H27)</f>
        <v>34.225335186210003</v>
      </c>
      <c r="L27" t="s">
        <v>15</v>
      </c>
      <c r="M27" s="1"/>
      <c r="N27" s="1"/>
      <c r="O27" s="1"/>
      <c r="P27" s="1"/>
      <c r="Q27" s="1"/>
      <c r="R27" s="1">
        <v>0</v>
      </c>
    </row>
    <row r="28" spans="1:18" ht="15">
      <c r="A28" t="s">
        <v>14</v>
      </c>
      <c r="C28" s="24" t="s">
        <v>68</v>
      </c>
      <c r="D28" s="31">
        <v>162.55833421286999</v>
      </c>
      <c r="E28" s="31">
        <v>929.85964370151305</v>
      </c>
      <c r="F28" s="31"/>
      <c r="G28" s="31">
        <v>4.25</v>
      </c>
      <c r="H28" s="31"/>
      <c r="I28" s="30">
        <f>SUM(D28:H28)</f>
        <v>1096.6679779143831</v>
      </c>
      <c r="L28" t="s">
        <v>16</v>
      </c>
      <c r="M28" s="1"/>
      <c r="N28" s="1"/>
      <c r="O28" s="1"/>
      <c r="P28" s="1"/>
      <c r="Q28" s="1"/>
      <c r="R28" s="1">
        <v>0</v>
      </c>
    </row>
    <row r="29" spans="1:18" ht="15">
      <c r="C29" s="25" t="s">
        <v>69</v>
      </c>
      <c r="D29" s="32">
        <f>SUM(D25:D28)</f>
        <v>200.56725388402998</v>
      </c>
      <c r="E29" s="32">
        <f t="shared" ref="E29:I29" si="1">SUM(E25:E28)</f>
        <v>1053.64945637865</v>
      </c>
      <c r="F29" s="32">
        <f t="shared" si="1"/>
        <v>37.677595351500003</v>
      </c>
      <c r="G29" s="32">
        <f t="shared" si="1"/>
        <v>11.067900303729999</v>
      </c>
      <c r="H29" s="32">
        <f t="shared" si="1"/>
        <v>0</v>
      </c>
      <c r="I29" s="32">
        <f t="shared" si="1"/>
        <v>1302.9622059179101</v>
      </c>
      <c r="L29" t="s">
        <v>17</v>
      </c>
      <c r="M29" s="1"/>
      <c r="N29" s="1"/>
      <c r="O29" s="1"/>
      <c r="P29" s="1"/>
      <c r="Q29" s="1"/>
      <c r="R29" s="1">
        <v>0</v>
      </c>
    </row>
    <row r="30" spans="1:18" ht="15">
      <c r="L30" t="s">
        <v>18</v>
      </c>
      <c r="M30" s="1"/>
      <c r="N30" s="1"/>
      <c r="O30" s="1"/>
      <c r="P30" s="1"/>
      <c r="Q30" s="1"/>
      <c r="R30" s="1">
        <v>0</v>
      </c>
    </row>
    <row r="31" spans="1:18" ht="15">
      <c r="A31" t="s">
        <v>15</v>
      </c>
      <c r="C31" s="26" t="s">
        <v>70</v>
      </c>
      <c r="L31" s="39" t="s">
        <v>19</v>
      </c>
      <c r="M31" s="40">
        <f>SUM(M19:M30)</f>
        <v>440.87220217652703</v>
      </c>
      <c r="N31" s="40">
        <f t="shared" ref="N31:R31" si="2">SUM(N19:N30)</f>
        <v>1366.010208341607</v>
      </c>
      <c r="O31" s="40">
        <f t="shared" si="2"/>
        <v>38.887949638320002</v>
      </c>
      <c r="P31" s="40">
        <f t="shared" si="2"/>
        <v>13.567900303729999</v>
      </c>
      <c r="Q31" s="40">
        <f t="shared" si="2"/>
        <v>0</v>
      </c>
      <c r="R31" s="40">
        <f t="shared" si="2"/>
        <v>1859.3382604601841</v>
      </c>
    </row>
    <row r="32" spans="1:18" ht="15">
      <c r="C32" s="24" t="s">
        <v>71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L32"/>
      <c r="M32" s="1"/>
      <c r="N32" s="1"/>
      <c r="O32" s="1"/>
      <c r="P32" s="1"/>
      <c r="Q32" s="1"/>
      <c r="R32" s="1"/>
    </row>
    <row r="33" spans="1:18" ht="15">
      <c r="A33" t="s">
        <v>17</v>
      </c>
      <c r="C33" s="24" t="s">
        <v>73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L33"/>
      <c r="M33" s="1" t="s">
        <v>1</v>
      </c>
      <c r="N33" s="1" t="s">
        <v>2</v>
      </c>
      <c r="O33" s="1" t="s">
        <v>29</v>
      </c>
      <c r="P33" s="1" t="s">
        <v>30</v>
      </c>
      <c r="Q33" s="1" t="s">
        <v>33</v>
      </c>
      <c r="R33" s="1" t="s">
        <v>42</v>
      </c>
    </row>
    <row r="34" spans="1:18" ht="15">
      <c r="C34" s="24" t="s">
        <v>75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L34" t="s">
        <v>20</v>
      </c>
      <c r="M34" s="1">
        <v>615.15664878209998</v>
      </c>
      <c r="N34" s="1">
        <v>499.50881235559996</v>
      </c>
      <c r="O34" s="1">
        <v>12.91196228898</v>
      </c>
      <c r="P34" s="1">
        <v>35.318470350699997</v>
      </c>
      <c r="Q34" s="1">
        <v>0</v>
      </c>
      <c r="R34" s="1">
        <f>SUM(M34:Q34)</f>
        <v>1162.8958937773798</v>
      </c>
    </row>
    <row r="35" spans="1:18" ht="15">
      <c r="A35" t="s">
        <v>16</v>
      </c>
      <c r="C35" s="24" t="s">
        <v>74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L35" t="s">
        <v>21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ht="15">
      <c r="A36"/>
      <c r="C36" s="24" t="s">
        <v>72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L36" t="s">
        <v>22</v>
      </c>
      <c r="M36" s="1">
        <v>6250.1282070673597</v>
      </c>
      <c r="N36" s="1">
        <v>7389.2864178479431</v>
      </c>
      <c r="O36" s="1">
        <v>330.13520045397001</v>
      </c>
      <c r="P36" s="1">
        <v>618.21326245975001</v>
      </c>
      <c r="Q36" s="1">
        <v>64.328160617400002</v>
      </c>
      <c r="R36" s="1">
        <v>14652.091248446422</v>
      </c>
    </row>
    <row r="37" spans="1:18" ht="15">
      <c r="A37" t="s">
        <v>18</v>
      </c>
      <c r="C37" s="24" t="s">
        <v>18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L37" t="s">
        <v>23</v>
      </c>
      <c r="M37" s="1"/>
      <c r="N37" s="1"/>
      <c r="O37" s="1"/>
      <c r="P37" s="1"/>
      <c r="Q37" s="1"/>
      <c r="R37" s="1">
        <v>0</v>
      </c>
    </row>
    <row r="38" spans="1:18" ht="15">
      <c r="C38" s="28" t="s">
        <v>76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L38" t="s">
        <v>24</v>
      </c>
      <c r="M38" s="1"/>
      <c r="N38" s="1"/>
      <c r="O38" s="1"/>
      <c r="P38" s="1"/>
      <c r="Q38" s="1"/>
      <c r="R38" s="1">
        <v>0</v>
      </c>
    </row>
    <row r="39" spans="1:18" ht="15">
      <c r="A39" s="2" t="s">
        <v>19</v>
      </c>
      <c r="L39" t="s">
        <v>25</v>
      </c>
      <c r="M39" s="1">
        <v>3187.1575199085023</v>
      </c>
      <c r="N39" s="1">
        <v>3052.517973265823</v>
      </c>
      <c r="O39" s="1">
        <v>204.08815132053996</v>
      </c>
      <c r="P39" s="1">
        <v>33.75</v>
      </c>
      <c r="Q39" s="1"/>
      <c r="R39" s="1">
        <f>SUM(M39:Q39)</f>
        <v>6477.5136444948657</v>
      </c>
    </row>
    <row r="40" spans="1:18" ht="15">
      <c r="L40" t="s">
        <v>26</v>
      </c>
      <c r="M40" s="1">
        <v>19011.683523115782</v>
      </c>
      <c r="N40" s="1">
        <v>24415.553599572366</v>
      </c>
      <c r="O40" s="1">
        <v>1632.8969887991889</v>
      </c>
      <c r="P40" s="1">
        <v>28.75</v>
      </c>
      <c r="Q40" s="1">
        <v>0</v>
      </c>
      <c r="R40" s="1">
        <f>SUM(M40:Q40)</f>
        <v>45088.884111487343</v>
      </c>
    </row>
    <row r="41" spans="1:18" ht="15">
      <c r="A41" t="s">
        <v>40</v>
      </c>
      <c r="C41" s="24" t="s">
        <v>40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L41" t="s">
        <v>27</v>
      </c>
      <c r="M41" s="1">
        <v>7619.1252296239691</v>
      </c>
      <c r="N41" s="1">
        <v>2520.5357980276303</v>
      </c>
      <c r="O41" s="1">
        <v>225.55235912654999</v>
      </c>
      <c r="P41" s="1">
        <v>50.235413735599998</v>
      </c>
      <c r="Q41" s="1">
        <v>0</v>
      </c>
      <c r="R41" s="1">
        <v>10415.44880051375</v>
      </c>
    </row>
    <row r="42" spans="1:18" ht="15">
      <c r="A42" t="s">
        <v>20</v>
      </c>
      <c r="C42" s="24" t="s">
        <v>83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L42" t="s">
        <v>28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ht="15">
      <c r="C43" s="24" t="s">
        <v>79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L43" s="39" t="s">
        <v>43</v>
      </c>
      <c r="M43" s="40">
        <f>SUM(M34:M42)</f>
        <v>36683.251128497715</v>
      </c>
      <c r="N43" s="40">
        <f t="shared" ref="N43:R43" si="3">SUM(N34:N42)</f>
        <v>37877.402601069363</v>
      </c>
      <c r="O43" s="40">
        <f t="shared" si="3"/>
        <v>2405.5846619892291</v>
      </c>
      <c r="P43" s="40">
        <f t="shared" si="3"/>
        <v>766.26714654604996</v>
      </c>
      <c r="Q43" s="40">
        <f t="shared" si="3"/>
        <v>64.328160617400002</v>
      </c>
      <c r="R43" s="40">
        <f t="shared" si="3"/>
        <v>77796.833698719769</v>
      </c>
    </row>
    <row r="44" spans="1:18" ht="15">
      <c r="C44" s="24" t="s">
        <v>78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L44"/>
      <c r="M44" s="1"/>
      <c r="N44" s="1"/>
      <c r="O44" s="1"/>
      <c r="P44" s="1"/>
      <c r="Q44" s="1"/>
      <c r="R44" s="1"/>
    </row>
    <row r="45" spans="1:18" ht="15">
      <c r="C45" s="24" t="s">
        <v>77</v>
      </c>
      <c r="D45" s="31">
        <v>615.15664878209998</v>
      </c>
      <c r="E45" s="31">
        <v>499.50881235559996</v>
      </c>
      <c r="F45" s="31">
        <v>12.91196228898</v>
      </c>
      <c r="G45" s="31">
        <v>35.318470350699997</v>
      </c>
      <c r="H45" s="29">
        <v>0</v>
      </c>
      <c r="I45" s="30">
        <f>SUM(D45:H45)</f>
        <v>1162.8958937773798</v>
      </c>
      <c r="L45" s="41" t="s">
        <v>3</v>
      </c>
      <c r="M45" s="42">
        <f>SUM(M43,M31,M16)</f>
        <v>37124.123330674243</v>
      </c>
      <c r="N45" s="42">
        <f t="shared" ref="N45:R45" si="4">SUM(N43,N31,N16)</f>
        <v>39243.412809410969</v>
      </c>
      <c r="O45" s="42">
        <f t="shared" si="4"/>
        <v>2444.4726116275492</v>
      </c>
      <c r="P45" s="42">
        <f t="shared" si="4"/>
        <v>779.83504684977993</v>
      </c>
      <c r="Q45" s="42">
        <f t="shared" si="4"/>
        <v>64.328160617400002</v>
      </c>
      <c r="R45" s="42">
        <f t="shared" si="4"/>
        <v>79656.171959179948</v>
      </c>
    </row>
    <row r="46" spans="1:18" ht="15">
      <c r="C46" s="24" t="s">
        <v>80</v>
      </c>
      <c r="D46" s="31">
        <v>0</v>
      </c>
      <c r="E46" s="31">
        <v>0</v>
      </c>
      <c r="F46" s="31">
        <v>0</v>
      </c>
      <c r="G46" s="31">
        <v>1.5</v>
      </c>
      <c r="H46" s="31">
        <v>0</v>
      </c>
      <c r="I46" s="30">
        <f>SUM(D46:H46)</f>
        <v>1.5</v>
      </c>
    </row>
    <row r="47" spans="1:18" ht="15">
      <c r="A47" t="s">
        <v>22</v>
      </c>
      <c r="C47" s="24" t="s">
        <v>81</v>
      </c>
      <c r="D47" s="31">
        <v>2395.3787377183376</v>
      </c>
      <c r="E47" s="31">
        <v>3648.2597544679761</v>
      </c>
      <c r="F47" s="31">
        <v>20.660194068900001</v>
      </c>
      <c r="G47" s="31">
        <v>97.5</v>
      </c>
      <c r="H47" s="31">
        <v>0</v>
      </c>
      <c r="I47" s="30">
        <f>SUM(D47:H47)</f>
        <v>6161.7986862552134</v>
      </c>
    </row>
    <row r="48" spans="1:18" ht="15">
      <c r="C48" s="24" t="s">
        <v>82</v>
      </c>
      <c r="D48" s="31">
        <v>3854.7494693490221</v>
      </c>
      <c r="E48" s="31">
        <v>3741.026663379967</v>
      </c>
      <c r="F48" s="31">
        <v>309.47500638507</v>
      </c>
      <c r="G48" s="31">
        <v>520.71326245975001</v>
      </c>
      <c r="H48" s="31">
        <v>64.328160617400002</v>
      </c>
      <c r="I48" s="30">
        <f>SUM(D48:H48)</f>
        <v>8490.2925621912091</v>
      </c>
    </row>
    <row r="49" spans="1:18" ht="15">
      <c r="A49" t="s">
        <v>21</v>
      </c>
      <c r="C49" s="24" t="s">
        <v>21</v>
      </c>
      <c r="D49" s="31">
        <v>0</v>
      </c>
      <c r="E49" s="31">
        <v>0</v>
      </c>
      <c r="F49" s="31">
        <v>0</v>
      </c>
      <c r="G49" s="31">
        <v>2.5</v>
      </c>
      <c r="H49" s="31">
        <v>0</v>
      </c>
      <c r="I49" s="30">
        <f>SUM(D49:H49)</f>
        <v>2.5</v>
      </c>
    </row>
    <row r="50" spans="1:18" ht="15">
      <c r="C50" s="25" t="s">
        <v>84</v>
      </c>
      <c r="D50" s="32">
        <f>SUM(D41:D49)</f>
        <v>6865.2848558494597</v>
      </c>
      <c r="E50" s="32">
        <f t="shared" ref="E50:I50" si="5">SUM(E41:E49)</f>
        <v>7888.7952302035428</v>
      </c>
      <c r="F50" s="32">
        <f t="shared" si="5"/>
        <v>343.04716274295004</v>
      </c>
      <c r="G50" s="32">
        <f t="shared" si="5"/>
        <v>657.53173281044997</v>
      </c>
      <c r="H50" s="32">
        <f t="shared" si="5"/>
        <v>64.328160617400002</v>
      </c>
      <c r="I50" s="32">
        <f t="shared" si="5"/>
        <v>15818.987142223803</v>
      </c>
    </row>
    <row r="53" spans="1:18" ht="15">
      <c r="A53" t="s">
        <v>26</v>
      </c>
      <c r="C53" s="24" t="s">
        <v>85</v>
      </c>
      <c r="D53" s="31">
        <v>19011.683523115782</v>
      </c>
      <c r="E53" s="31">
        <v>24415.553599572366</v>
      </c>
      <c r="F53" s="31">
        <v>1632.8969887991889</v>
      </c>
      <c r="G53" s="31">
        <v>28.75</v>
      </c>
      <c r="H53" s="31">
        <v>0</v>
      </c>
      <c r="I53" s="30">
        <f>SUM(D53:H53)</f>
        <v>45088.884111487343</v>
      </c>
    </row>
    <row r="54" spans="1:18">
      <c r="C54" s="24" t="s">
        <v>86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18" ht="15">
      <c r="A55" t="s">
        <v>24</v>
      </c>
      <c r="M55" s="33">
        <v>2856.8711418794505</v>
      </c>
      <c r="N55" s="31">
        <v>2476.2489253793301</v>
      </c>
      <c r="O55" s="31">
        <v>220.73994994009999</v>
      </c>
      <c r="P55" s="31">
        <v>47.485413735599998</v>
      </c>
      <c r="Q55" s="31">
        <v>0</v>
      </c>
      <c r="R55" s="30">
        <f>SUM(M55:Q55)</f>
        <v>5601.3454309344797</v>
      </c>
    </row>
    <row r="56" spans="1:18" ht="15">
      <c r="A56" t="s">
        <v>25</v>
      </c>
      <c r="M56" s="30">
        <v>4762.254087744519</v>
      </c>
      <c r="N56" s="30">
        <v>44.286872648300005</v>
      </c>
      <c r="O56" s="31">
        <v>4.81240918645</v>
      </c>
      <c r="P56" s="29">
        <v>2.75</v>
      </c>
      <c r="Q56" s="29">
        <v>0</v>
      </c>
      <c r="R56" s="30">
        <f>SUM(M56:Q56)</f>
        <v>4814.1033695792694</v>
      </c>
    </row>
    <row r="57" spans="1:18" ht="15">
      <c r="A57" t="s">
        <v>23</v>
      </c>
      <c r="C57" s="24" t="s">
        <v>87</v>
      </c>
      <c r="D57" s="30">
        <v>3187.1575199085023</v>
      </c>
      <c r="E57" s="30">
        <v>3052.517973265823</v>
      </c>
      <c r="F57" s="31">
        <v>204.08815132053996</v>
      </c>
      <c r="G57" s="29">
        <v>33.75</v>
      </c>
      <c r="H57" s="29"/>
      <c r="I57" s="30">
        <f>SUM(D57:H57)</f>
        <v>6477.5136444948657</v>
      </c>
      <c r="M57" s="23">
        <f>SUM(M55:M56)</f>
        <v>7619.1252296239691</v>
      </c>
      <c r="N57" s="23">
        <f t="shared" ref="N57:R57" si="6">SUM(N55:N56)</f>
        <v>2520.5357980276303</v>
      </c>
      <c r="O57" s="23">
        <f t="shared" si="6"/>
        <v>225.55235912654999</v>
      </c>
      <c r="P57" s="23">
        <f t="shared" si="6"/>
        <v>50.235413735599998</v>
      </c>
      <c r="Q57" s="23">
        <f t="shared" si="6"/>
        <v>0</v>
      </c>
      <c r="R57" s="23">
        <f t="shared" si="6"/>
        <v>10415.44880051375</v>
      </c>
    </row>
    <row r="58" spans="1:18" ht="15">
      <c r="C58" s="25" t="s">
        <v>88</v>
      </c>
      <c r="D58" s="32">
        <f t="shared" ref="D58:I58" si="7">SUM(D53:D57)</f>
        <v>22198.841043024284</v>
      </c>
      <c r="E58" s="32">
        <f t="shared" si="7"/>
        <v>27468.071572838187</v>
      </c>
      <c r="F58" s="32">
        <f t="shared" si="7"/>
        <v>1836.9851401197288</v>
      </c>
      <c r="G58" s="32">
        <f t="shared" si="7"/>
        <v>62.5</v>
      </c>
      <c r="H58" s="32">
        <f t="shared" si="7"/>
        <v>0</v>
      </c>
      <c r="I58" s="32">
        <f t="shared" si="7"/>
        <v>51566.397755982209</v>
      </c>
    </row>
    <row r="60" spans="1:18" ht="15">
      <c r="A60" t="s">
        <v>27</v>
      </c>
      <c r="C60" s="26" t="s">
        <v>89</v>
      </c>
      <c r="D60" s="33">
        <v>2856.8711418794505</v>
      </c>
      <c r="E60" s="31">
        <v>2476.2489253793301</v>
      </c>
      <c r="F60" s="31">
        <v>220.73994994009999</v>
      </c>
      <c r="G60" s="31">
        <v>47.485413735599998</v>
      </c>
      <c r="H60" s="31">
        <v>0</v>
      </c>
      <c r="I60" s="30">
        <f>SUM(D60:H60)</f>
        <v>5601.3454309344797</v>
      </c>
    </row>
    <row r="61" spans="1:18" ht="15">
      <c r="C61" s="24" t="s">
        <v>91</v>
      </c>
      <c r="D61" s="30">
        <v>4762.254087744519</v>
      </c>
      <c r="E61" s="30">
        <v>44.286872648300005</v>
      </c>
      <c r="F61" s="31">
        <v>4.81240918645</v>
      </c>
      <c r="G61" s="29">
        <v>2.75</v>
      </c>
      <c r="H61" s="29">
        <v>0</v>
      </c>
      <c r="I61" s="30">
        <f>SUM(D61:H61)</f>
        <v>4814.1033695792694</v>
      </c>
    </row>
    <row r="62" spans="1:18" ht="15">
      <c r="A62" t="s">
        <v>28</v>
      </c>
      <c r="C62" s="24" t="s">
        <v>90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18" ht="15">
      <c r="A63" s="2" t="s">
        <v>43</v>
      </c>
      <c r="C63" s="25" t="s">
        <v>92</v>
      </c>
      <c r="D63" s="32">
        <f t="shared" ref="D63:I63" si="8">SUM(D60:D61)</f>
        <v>7619.1252296239691</v>
      </c>
      <c r="E63" s="32">
        <f t="shared" si="8"/>
        <v>2520.5357980276303</v>
      </c>
      <c r="F63" s="32">
        <f t="shared" si="8"/>
        <v>225.55235912654999</v>
      </c>
      <c r="G63" s="32">
        <f t="shared" si="8"/>
        <v>50.235413735599998</v>
      </c>
      <c r="H63" s="32">
        <f t="shared" si="8"/>
        <v>0</v>
      </c>
      <c r="I63" s="32">
        <f t="shared" si="8"/>
        <v>10415.44880051375</v>
      </c>
    </row>
    <row r="65" spans="1:9" ht="15">
      <c r="A65" s="7" t="s">
        <v>3</v>
      </c>
      <c r="C65" s="25" t="s">
        <v>44</v>
      </c>
      <c r="D65" s="32">
        <f t="shared" ref="D65:I65" si="9">SUM(D63,D58,D50,D38,D29,D23,D15,D9)</f>
        <v>37124.123330674243</v>
      </c>
      <c r="E65" s="32">
        <f t="shared" si="9"/>
        <v>39243.412809410969</v>
      </c>
      <c r="F65" s="32">
        <f t="shared" si="9"/>
        <v>2444.4726116275488</v>
      </c>
      <c r="G65" s="32">
        <f t="shared" si="9"/>
        <v>783.83504684977993</v>
      </c>
      <c r="H65" s="32">
        <f t="shared" si="9"/>
        <v>64.328160617400002</v>
      </c>
      <c r="I65" s="32">
        <f t="shared" si="9"/>
        <v>79660.171959179948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G74"/>
  <sheetViews>
    <sheetView workbookViewId="0">
      <selection activeCell="J4" sqref="J4:Q42"/>
    </sheetView>
  </sheetViews>
  <sheetFormatPr defaultRowHeight="15"/>
  <cols>
    <col min="1" max="1" width="34.42578125" customWidth="1"/>
    <col min="2" max="2" width="8.7109375" customWidth="1"/>
    <col min="3" max="3" width="14.7109375" customWidth="1"/>
    <col min="4" max="4" width="9.85546875" bestFit="1" customWidth="1"/>
    <col min="8" max="8" width="9.85546875" bestFit="1" customWidth="1"/>
    <col min="10" max="10" width="18.28515625" customWidth="1"/>
  </cols>
  <sheetData>
    <row r="1" spans="1:17" s="23" customFormat="1">
      <c r="A1" s="6" t="s">
        <v>134</v>
      </c>
      <c r="J1" s="6" t="s">
        <v>134</v>
      </c>
      <c r="K1" s="46"/>
      <c r="L1" s="46"/>
      <c r="M1" s="46"/>
      <c r="N1" s="46"/>
      <c r="O1" s="46"/>
    </row>
    <row r="2" spans="1:17" s="43" customFormat="1">
      <c r="J2"/>
      <c r="K2" s="51"/>
      <c r="L2" s="51"/>
      <c r="M2" s="51"/>
      <c r="N2" s="51"/>
      <c r="O2" s="51"/>
    </row>
    <row r="3" spans="1:17" s="46" customFormat="1">
      <c r="A3" t="s">
        <v>96</v>
      </c>
      <c r="B3"/>
      <c r="C3" s="47" t="s">
        <v>1</v>
      </c>
      <c r="D3" s="47" t="s">
        <v>2</v>
      </c>
      <c r="E3" s="47" t="s">
        <v>29</v>
      </c>
      <c r="F3" s="47" t="s">
        <v>30</v>
      </c>
      <c r="G3" s="47" t="s">
        <v>33</v>
      </c>
      <c r="H3" s="47" t="s">
        <v>32</v>
      </c>
      <c r="J3"/>
      <c r="K3" s="53"/>
      <c r="L3" s="53"/>
      <c r="M3" s="53"/>
      <c r="N3" s="53"/>
      <c r="O3" s="53"/>
    </row>
    <row r="4" spans="1:17" s="51" customFormat="1" ht="12" customHeight="1">
      <c r="A4" s="24" t="s">
        <v>55</v>
      </c>
      <c r="B4" s="44" t="s">
        <v>97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J4"/>
      <c r="K4"/>
      <c r="L4" s="47" t="s">
        <v>1</v>
      </c>
      <c r="M4" s="47" t="s">
        <v>2</v>
      </c>
      <c r="N4" s="47" t="s">
        <v>29</v>
      </c>
      <c r="O4" s="47" t="s">
        <v>30</v>
      </c>
      <c r="P4" s="47" t="s">
        <v>33</v>
      </c>
      <c r="Q4" s="47" t="s">
        <v>32</v>
      </c>
    </row>
    <row r="5" spans="1:17">
      <c r="A5" s="24" t="s">
        <v>56</v>
      </c>
      <c r="B5" s="44" t="s">
        <v>98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J5" t="s">
        <v>34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</row>
    <row r="6" spans="1:17">
      <c r="A6" s="24" t="s">
        <v>39</v>
      </c>
      <c r="B6" s="44" t="s">
        <v>99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J6" t="s">
        <v>35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</row>
    <row r="7" spans="1:17">
      <c r="A7" s="25" t="s">
        <v>57</v>
      </c>
      <c r="B7" s="25"/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J7" t="s">
        <v>36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</row>
    <row r="8" spans="1:17">
      <c r="A8" s="26" t="s">
        <v>58</v>
      </c>
      <c r="B8" s="44" t="s">
        <v>100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J8" t="s">
        <v>37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</row>
    <row r="9" spans="1:17">
      <c r="A9" s="24" t="s">
        <v>59</v>
      </c>
      <c r="B9" s="44" t="s">
        <v>101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J9" t="s">
        <v>38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</row>
    <row r="10" spans="1:17">
      <c r="A10" s="24" t="s">
        <v>60</v>
      </c>
      <c r="B10" s="44" t="s">
        <v>102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J10" t="s">
        <v>39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</row>
    <row r="11" spans="1:17">
      <c r="A11" s="27" t="s">
        <v>132</v>
      </c>
      <c r="B11" s="60" t="s">
        <v>133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J11" t="s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</row>
    <row r="12" spans="1:17">
      <c r="A12" s="24" t="s">
        <v>62</v>
      </c>
      <c r="B12" s="44" t="s">
        <v>103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J12" t="s">
        <v>40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</row>
    <row r="13" spans="1:17">
      <c r="A13" s="25" t="s">
        <v>63</v>
      </c>
      <c r="B13" s="24"/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J13" s="56" t="s">
        <v>41</v>
      </c>
      <c r="K13" s="56"/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</row>
    <row r="14" spans="1:17">
      <c r="C14" s="48" t="s">
        <v>1</v>
      </c>
      <c r="D14" s="47" t="s">
        <v>2</v>
      </c>
      <c r="E14" s="47" t="s">
        <v>29</v>
      </c>
      <c r="F14" s="47" t="s">
        <v>30</v>
      </c>
      <c r="G14" s="47" t="s">
        <v>33</v>
      </c>
      <c r="H14" s="47" t="s">
        <v>32</v>
      </c>
      <c r="L14" s="55"/>
      <c r="M14" s="55"/>
      <c r="N14" s="55"/>
      <c r="O14" s="55"/>
      <c r="P14" s="55"/>
      <c r="Q14" s="55"/>
    </row>
    <row r="15" spans="1:17">
      <c r="A15" s="26" t="s">
        <v>9</v>
      </c>
      <c r="B15" s="44" t="s">
        <v>104</v>
      </c>
      <c r="C15" s="23">
        <v>0</v>
      </c>
      <c r="D15" s="23">
        <v>437.72637917850011</v>
      </c>
      <c r="E15" s="23">
        <v>0</v>
      </c>
      <c r="F15" s="23">
        <v>77.007002163400003</v>
      </c>
      <c r="G15" s="23">
        <v>0</v>
      </c>
      <c r="H15" s="23">
        <v>514.7333813419001</v>
      </c>
      <c r="L15" s="55"/>
      <c r="M15" s="55"/>
      <c r="N15" s="55"/>
      <c r="O15" s="55"/>
      <c r="P15" s="55"/>
      <c r="Q15" s="55"/>
    </row>
    <row r="16" spans="1:17">
      <c r="A16" s="24" t="s">
        <v>10</v>
      </c>
      <c r="B16" s="44" t="s">
        <v>105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J16" t="s">
        <v>7</v>
      </c>
      <c r="L16" s="55"/>
      <c r="M16" s="55"/>
      <c r="N16" s="55"/>
      <c r="O16" s="55"/>
      <c r="P16" s="55"/>
      <c r="Q16" s="55"/>
    </row>
    <row r="17" spans="1:17">
      <c r="A17" s="27" t="s">
        <v>64</v>
      </c>
      <c r="B17" s="44" t="s">
        <v>106</v>
      </c>
      <c r="C17" s="23">
        <v>132.730685141847</v>
      </c>
      <c r="D17" s="23">
        <v>44.011622901199999</v>
      </c>
      <c r="E17" s="23">
        <v>0</v>
      </c>
      <c r="F17" s="23">
        <v>0</v>
      </c>
      <c r="G17" s="23">
        <v>0</v>
      </c>
      <c r="H17" s="23">
        <v>176.74230804304699</v>
      </c>
      <c r="J17" t="s">
        <v>8</v>
      </c>
      <c r="L17" s="54">
        <v>132.730685141847</v>
      </c>
      <c r="M17" s="54">
        <v>44.011622901199999</v>
      </c>
      <c r="N17" s="54">
        <v>0</v>
      </c>
      <c r="O17" s="54">
        <v>0</v>
      </c>
      <c r="P17" s="54">
        <v>0</v>
      </c>
      <c r="Q17" s="54">
        <v>176.74230804304699</v>
      </c>
    </row>
    <row r="18" spans="1:17">
      <c r="A18" s="25" t="s">
        <v>65</v>
      </c>
      <c r="B18" s="25"/>
      <c r="C18" s="25">
        <f>SUM(C15:C17)</f>
        <v>132.730685141847</v>
      </c>
      <c r="D18" s="25">
        <f t="shared" ref="D18:H18" si="0">SUM(D15:D17)</f>
        <v>481.7380020797001</v>
      </c>
      <c r="E18" s="25">
        <f t="shared" si="0"/>
        <v>0</v>
      </c>
      <c r="F18" s="25">
        <f t="shared" si="0"/>
        <v>77.007002163400003</v>
      </c>
      <c r="G18" s="25">
        <f t="shared" si="0"/>
        <v>0</v>
      </c>
      <c r="H18" s="25">
        <f t="shared" si="0"/>
        <v>691.47568938494715</v>
      </c>
      <c r="J18" t="s">
        <v>9</v>
      </c>
      <c r="L18" s="54">
        <v>0</v>
      </c>
      <c r="M18" s="54">
        <v>437.72637917850011</v>
      </c>
      <c r="N18" s="54">
        <v>0</v>
      </c>
      <c r="O18" s="54">
        <v>77.007002163400003</v>
      </c>
      <c r="P18" s="54">
        <v>0</v>
      </c>
      <c r="Q18" s="54">
        <v>514.7333813419001</v>
      </c>
    </row>
    <row r="19" spans="1:17">
      <c r="B19" s="24"/>
      <c r="E19" s="44"/>
      <c r="F19" s="44"/>
      <c r="G19" s="44"/>
      <c r="H19" s="44"/>
      <c r="J19" t="s">
        <v>10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</row>
    <row r="20" spans="1:17">
      <c r="C20" s="48" t="s">
        <v>1</v>
      </c>
      <c r="D20" s="47" t="s">
        <v>2</v>
      </c>
      <c r="E20" s="47" t="s">
        <v>29</v>
      </c>
      <c r="F20" s="47" t="s">
        <v>30</v>
      </c>
      <c r="G20" s="47" t="s">
        <v>33</v>
      </c>
      <c r="H20" s="47" t="s">
        <v>32</v>
      </c>
      <c r="J20" t="s">
        <v>11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</row>
    <row r="21" spans="1:17">
      <c r="C21" s="48"/>
      <c r="D21" s="49"/>
      <c r="E21" s="49"/>
      <c r="F21" s="49"/>
      <c r="G21" s="49"/>
      <c r="H21" s="49"/>
      <c r="J21" t="s">
        <v>12</v>
      </c>
      <c r="L21" s="23">
        <v>0</v>
      </c>
      <c r="M21" s="23">
        <v>0</v>
      </c>
      <c r="N21" s="23">
        <v>0</v>
      </c>
      <c r="O21" s="23">
        <v>1.25</v>
      </c>
      <c r="P21" s="23">
        <v>0</v>
      </c>
      <c r="Q21" s="23">
        <v>1.25</v>
      </c>
    </row>
    <row r="22" spans="1:17">
      <c r="A22" s="26" t="s">
        <v>12</v>
      </c>
      <c r="B22" s="44" t="s">
        <v>107</v>
      </c>
      <c r="C22" s="23"/>
      <c r="D22" s="23"/>
      <c r="E22" s="23"/>
      <c r="F22" s="23">
        <v>1.25</v>
      </c>
      <c r="G22" s="23"/>
      <c r="H22" s="23">
        <v>1.25</v>
      </c>
      <c r="J22" t="s">
        <v>13</v>
      </c>
      <c r="L22" s="54">
        <v>0</v>
      </c>
      <c r="M22" s="54">
        <v>3.5757664947999999</v>
      </c>
      <c r="N22" s="54">
        <v>0</v>
      </c>
      <c r="O22" s="54">
        <v>1.5</v>
      </c>
      <c r="P22" s="54">
        <v>0</v>
      </c>
      <c r="Q22" s="54">
        <v>5.0757664947999999</v>
      </c>
    </row>
    <row r="23" spans="1:17">
      <c r="A23" s="24" t="s">
        <v>66</v>
      </c>
      <c r="B23" s="44" t="s">
        <v>108</v>
      </c>
      <c r="C23" s="23">
        <v>0</v>
      </c>
      <c r="D23" s="23">
        <v>3.5757664947999999</v>
      </c>
      <c r="E23" s="23">
        <v>0</v>
      </c>
      <c r="F23" s="23">
        <v>0.25</v>
      </c>
      <c r="G23" s="23">
        <v>0</v>
      </c>
      <c r="H23" s="23">
        <v>3.8257664947999999</v>
      </c>
      <c r="J23" t="s">
        <v>14</v>
      </c>
      <c r="L23" s="23">
        <v>253.37804304649995</v>
      </c>
      <c r="M23" s="23">
        <v>0</v>
      </c>
      <c r="N23" s="23">
        <v>9.4668785048599986</v>
      </c>
      <c r="O23" s="23">
        <v>3.75</v>
      </c>
      <c r="P23" s="23">
        <v>0</v>
      </c>
      <c r="Q23" s="23">
        <v>266.59492155135996</v>
      </c>
    </row>
    <row r="24" spans="1:17">
      <c r="A24" s="24" t="s">
        <v>67</v>
      </c>
      <c r="B24" s="44" t="s">
        <v>109</v>
      </c>
      <c r="C24" s="23">
        <v>0</v>
      </c>
      <c r="D24" s="23">
        <v>0</v>
      </c>
      <c r="E24" s="23">
        <v>0</v>
      </c>
      <c r="F24" s="23">
        <v>1.25</v>
      </c>
      <c r="G24" s="23">
        <v>0</v>
      </c>
      <c r="H24" s="23">
        <v>1.25</v>
      </c>
      <c r="J24" t="s">
        <v>15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</row>
    <row r="25" spans="1:17">
      <c r="A25" s="24" t="s">
        <v>68</v>
      </c>
      <c r="B25" s="44" t="s">
        <v>110</v>
      </c>
      <c r="C25" s="23">
        <v>253.37804304649995</v>
      </c>
      <c r="D25" s="23">
        <v>0</v>
      </c>
      <c r="E25" s="23">
        <v>9.4668785048599986</v>
      </c>
      <c r="F25" s="23">
        <v>3.75</v>
      </c>
      <c r="G25" s="23">
        <v>0</v>
      </c>
      <c r="H25" s="23">
        <v>266.59492155135996</v>
      </c>
      <c r="J25" t="s">
        <v>16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</row>
    <row r="26" spans="1:17">
      <c r="A26" s="25" t="s">
        <v>69</v>
      </c>
      <c r="B26" s="25"/>
      <c r="C26" s="25">
        <v>253.37804304649995</v>
      </c>
      <c r="D26" s="25">
        <v>3.5757664947999999</v>
      </c>
      <c r="E26" s="25">
        <v>9.4668785048599986</v>
      </c>
      <c r="F26" s="25">
        <v>6.5</v>
      </c>
      <c r="G26" s="25">
        <v>0</v>
      </c>
      <c r="H26" s="25">
        <v>272.92068804615997</v>
      </c>
      <c r="J26" t="s">
        <v>17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</row>
    <row r="27" spans="1:17">
      <c r="E27" s="44"/>
      <c r="F27" s="44"/>
      <c r="G27" s="44"/>
      <c r="H27" s="44"/>
      <c r="J27" t="s">
        <v>18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</row>
    <row r="28" spans="1:17">
      <c r="C28" s="48" t="s">
        <v>1</v>
      </c>
      <c r="D28" s="47" t="s">
        <v>2</v>
      </c>
      <c r="E28" s="47" t="s">
        <v>29</v>
      </c>
      <c r="F28" s="47" t="s">
        <v>30</v>
      </c>
      <c r="G28" s="47" t="s">
        <v>33</v>
      </c>
      <c r="H28" s="47" t="s">
        <v>32</v>
      </c>
      <c r="J28" s="56" t="s">
        <v>19</v>
      </c>
      <c r="K28" s="56"/>
      <c r="L28" s="57">
        <f>SUM(L17:L27)</f>
        <v>386.10872818834696</v>
      </c>
      <c r="M28" s="57">
        <f t="shared" ref="M28:Q28" si="1">SUM(M17:M27)</f>
        <v>485.3137685745001</v>
      </c>
      <c r="N28" s="57">
        <f t="shared" si="1"/>
        <v>9.4668785048599986</v>
      </c>
      <c r="O28" s="57">
        <f t="shared" si="1"/>
        <v>83.507002163400003</v>
      </c>
      <c r="P28" s="57">
        <f t="shared" si="1"/>
        <v>0</v>
      </c>
      <c r="Q28" s="57">
        <f t="shared" si="1"/>
        <v>964.39637743110711</v>
      </c>
    </row>
    <row r="29" spans="1:17">
      <c r="A29" s="26" t="s">
        <v>70</v>
      </c>
      <c r="B29" s="44" t="s">
        <v>111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L29" s="55"/>
      <c r="M29" s="55"/>
      <c r="N29" s="55"/>
      <c r="O29" s="55"/>
      <c r="P29" s="55"/>
      <c r="Q29" s="55"/>
    </row>
    <row r="30" spans="1:17">
      <c r="A30" s="24" t="s">
        <v>71</v>
      </c>
      <c r="B30" s="44" t="s">
        <v>112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L30" s="55"/>
      <c r="M30" s="55"/>
      <c r="N30" s="55"/>
      <c r="O30" s="55"/>
      <c r="P30" s="55"/>
      <c r="Q30" s="55"/>
    </row>
    <row r="31" spans="1:17">
      <c r="A31" s="24" t="s">
        <v>72</v>
      </c>
      <c r="B31" s="44" t="s">
        <v>113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J31" t="s">
        <v>20</v>
      </c>
      <c r="L31" s="23">
        <v>1407.164000723154</v>
      </c>
      <c r="M31" s="23">
        <v>287.2605822173</v>
      </c>
      <c r="N31" s="23">
        <v>0</v>
      </c>
      <c r="O31" s="23">
        <v>246.94658272699999</v>
      </c>
      <c r="P31" s="23">
        <v>0</v>
      </c>
      <c r="Q31" s="23">
        <v>1941.3711656674541</v>
      </c>
    </row>
    <row r="32" spans="1:17">
      <c r="A32" s="24" t="s">
        <v>73</v>
      </c>
      <c r="B32" s="44" t="s">
        <v>114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J32" t="s">
        <v>21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</row>
    <row r="33" spans="1:111">
      <c r="A33" s="24" t="s">
        <v>74</v>
      </c>
      <c r="B33" s="44" t="s">
        <v>115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J33" t="s">
        <v>22</v>
      </c>
      <c r="L33" s="55">
        <v>2891.5272263729698</v>
      </c>
      <c r="M33" s="55">
        <v>501.16317278212307</v>
      </c>
      <c r="N33" s="55">
        <v>66.861406818000006</v>
      </c>
      <c r="O33" s="55">
        <v>27.62987050508</v>
      </c>
      <c r="P33" s="55">
        <v>0</v>
      </c>
      <c r="Q33" s="55">
        <v>3487.1816764781724</v>
      </c>
    </row>
    <row r="34" spans="1:111">
      <c r="A34" s="24" t="s">
        <v>18</v>
      </c>
      <c r="B34" s="44" t="s">
        <v>116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J34" t="s">
        <v>23</v>
      </c>
      <c r="L34" s="55"/>
      <c r="M34" s="55"/>
      <c r="N34" s="55"/>
      <c r="O34" s="55"/>
      <c r="P34" s="55"/>
      <c r="Q34" s="55"/>
    </row>
    <row r="35" spans="1:111">
      <c r="A35" s="24" t="s">
        <v>75</v>
      </c>
      <c r="B35" s="44" t="s">
        <v>117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J35" t="s">
        <v>24</v>
      </c>
      <c r="L35" s="55"/>
      <c r="M35" s="55"/>
      <c r="N35" s="55"/>
      <c r="O35" s="55"/>
      <c r="P35" s="55"/>
      <c r="Q35" s="55"/>
    </row>
    <row r="36" spans="1:111">
      <c r="A36" s="28" t="s">
        <v>76</v>
      </c>
      <c r="B36" s="28"/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J36" t="s">
        <v>25</v>
      </c>
      <c r="L36" s="54">
        <v>937.13874526190102</v>
      </c>
      <c r="M36" s="54">
        <v>1527.7689284968051</v>
      </c>
      <c r="N36" s="54">
        <v>90.650338714343007</v>
      </c>
      <c r="O36" s="54">
        <v>46.142354256700003</v>
      </c>
      <c r="P36" s="54">
        <v>0</v>
      </c>
      <c r="Q36" s="54">
        <v>2601.7003667297495</v>
      </c>
    </row>
    <row r="37" spans="1:111">
      <c r="E37" s="44"/>
      <c r="F37" s="44"/>
      <c r="G37" s="44"/>
      <c r="H37" s="44"/>
      <c r="J37" t="s">
        <v>26</v>
      </c>
      <c r="L37" s="23">
        <v>2648.7023481690703</v>
      </c>
      <c r="M37" s="23">
        <v>3410.925135241625</v>
      </c>
      <c r="N37" s="23">
        <v>7891.3179954683246</v>
      </c>
      <c r="O37" s="23">
        <v>684.44307340658713</v>
      </c>
      <c r="P37" s="23">
        <v>0</v>
      </c>
      <c r="Q37" s="23">
        <f>SUM(L37:P37)</f>
        <v>14635.388552285607</v>
      </c>
    </row>
    <row r="38" spans="1:111">
      <c r="C38" s="47" t="s">
        <v>1</v>
      </c>
      <c r="D38" s="47" t="s">
        <v>2</v>
      </c>
      <c r="E38" s="47" t="s">
        <v>29</v>
      </c>
      <c r="F38" s="47" t="s">
        <v>30</v>
      </c>
      <c r="G38" s="47" t="s">
        <v>33</v>
      </c>
      <c r="H38" s="47" t="s">
        <v>32</v>
      </c>
      <c r="J38" t="s">
        <v>27</v>
      </c>
      <c r="L38" s="54">
        <v>146.76424588570001</v>
      </c>
      <c r="M38" s="54">
        <v>2240.1415757619111</v>
      </c>
      <c r="N38" s="54">
        <v>818.96773911661501</v>
      </c>
      <c r="O38" s="54">
        <v>16.6252020672</v>
      </c>
      <c r="P38" s="54">
        <v>0</v>
      </c>
      <c r="Q38" s="54">
        <v>3222.4987628314261</v>
      </c>
    </row>
    <row r="39" spans="1:111">
      <c r="A39" s="24" t="s">
        <v>77</v>
      </c>
      <c r="B39" s="44" t="s">
        <v>118</v>
      </c>
      <c r="C39" s="23">
        <v>1407.164000723154</v>
      </c>
      <c r="D39" s="23">
        <v>287.2605822173</v>
      </c>
      <c r="E39" s="23">
        <v>0</v>
      </c>
      <c r="F39" s="23">
        <v>246.94658272699999</v>
      </c>
      <c r="G39" s="23">
        <v>0</v>
      </c>
      <c r="H39" s="23">
        <v>1941.3711656674541</v>
      </c>
      <c r="J39" t="s">
        <v>28</v>
      </c>
      <c r="L39" s="23">
        <v>0</v>
      </c>
      <c r="M39" s="23">
        <v>20.123006469300002</v>
      </c>
      <c r="N39" s="23">
        <v>0</v>
      </c>
      <c r="O39" s="23">
        <v>0</v>
      </c>
      <c r="P39" s="23">
        <v>0</v>
      </c>
      <c r="Q39" s="23">
        <v>20.123006469300002</v>
      </c>
      <c r="CC39" s="26" t="s">
        <v>89</v>
      </c>
      <c r="CD39" s="44" t="s">
        <v>129</v>
      </c>
      <c r="CE39" s="44"/>
      <c r="CF39" s="44"/>
      <c r="CG39" s="44"/>
      <c r="CH39" s="44"/>
      <c r="CI39" s="24" t="s">
        <v>90</v>
      </c>
      <c r="CJ39" s="44"/>
      <c r="CK39" s="44" t="s">
        <v>130</v>
      </c>
      <c r="CL39" s="44"/>
      <c r="CM39" s="44"/>
      <c r="CN39" s="44"/>
      <c r="CO39" s="24" t="s">
        <v>91</v>
      </c>
      <c r="CP39" s="44" t="s">
        <v>131</v>
      </c>
      <c r="CQ39" s="44"/>
      <c r="CR39" s="44"/>
      <c r="CS39" s="44"/>
      <c r="CT39" s="44"/>
      <c r="CU39" s="25" t="s">
        <v>92</v>
      </c>
      <c r="CV39" s="45"/>
      <c r="CW39" s="45"/>
      <c r="CX39" s="45"/>
      <c r="CY39" s="45"/>
      <c r="CZ39" s="45"/>
      <c r="DA39" s="44"/>
      <c r="DB39" s="25" t="s">
        <v>44</v>
      </c>
      <c r="DC39" s="45"/>
      <c r="DD39" s="45"/>
      <c r="DE39" s="45"/>
      <c r="DF39" s="45"/>
      <c r="DG39" s="45"/>
    </row>
    <row r="40" spans="1:111">
      <c r="A40" s="24" t="s">
        <v>78</v>
      </c>
      <c r="B40" s="44" t="s">
        <v>119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J40" s="56" t="s">
        <v>43</v>
      </c>
      <c r="K40" s="56"/>
      <c r="L40" s="57">
        <f>SUM(L31:L39)</f>
        <v>8031.2965664127951</v>
      </c>
      <c r="M40" s="57">
        <f t="shared" ref="M40:Q40" si="2">SUM(M31:M39)</f>
        <v>7987.3824009690643</v>
      </c>
      <c r="N40" s="57">
        <f t="shared" si="2"/>
        <v>8867.7974801172822</v>
      </c>
      <c r="O40" s="57">
        <f t="shared" si="2"/>
        <v>1021.7870829625672</v>
      </c>
      <c r="P40" s="57">
        <f t="shared" si="2"/>
        <v>0</v>
      </c>
      <c r="Q40" s="57">
        <f t="shared" si="2"/>
        <v>25908.263530461711</v>
      </c>
    </row>
    <row r="41" spans="1:111">
      <c r="A41" s="24" t="s">
        <v>21</v>
      </c>
      <c r="B41" s="44" t="s">
        <v>120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L41" s="55"/>
      <c r="M41" s="55"/>
      <c r="N41" s="55"/>
      <c r="O41" s="55"/>
      <c r="P41" s="55"/>
      <c r="Q41" s="55"/>
    </row>
    <row r="42" spans="1:111">
      <c r="A42" s="24" t="s">
        <v>80</v>
      </c>
      <c r="B42" s="44" t="s">
        <v>121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J42" s="58" t="s">
        <v>3</v>
      </c>
      <c r="K42" s="58"/>
      <c r="L42" s="59">
        <f>L40+L28+L13</f>
        <v>8417.4052946011416</v>
      </c>
      <c r="M42" s="59">
        <f t="shared" ref="M42:Q42" si="3">M40+M28+M13</f>
        <v>8472.6961695435639</v>
      </c>
      <c r="N42" s="59">
        <f t="shared" si="3"/>
        <v>8877.264358622142</v>
      </c>
      <c r="O42" s="59">
        <f t="shared" si="3"/>
        <v>1105.2940851259673</v>
      </c>
      <c r="P42" s="59">
        <f t="shared" si="3"/>
        <v>0</v>
      </c>
      <c r="Q42" s="59">
        <f t="shared" si="3"/>
        <v>26872.659907892819</v>
      </c>
    </row>
    <row r="43" spans="1:111">
      <c r="A43" s="24" t="s">
        <v>81</v>
      </c>
      <c r="B43" s="44" t="s">
        <v>122</v>
      </c>
      <c r="C43" s="23">
        <v>1869.7753002436698</v>
      </c>
      <c r="D43" s="23">
        <v>450.29829095732305</v>
      </c>
      <c r="E43" s="23">
        <v>0</v>
      </c>
      <c r="F43" s="23">
        <v>10.5</v>
      </c>
      <c r="G43" s="23">
        <v>0</v>
      </c>
      <c r="H43" s="23">
        <v>2330.5735912009927</v>
      </c>
    </row>
    <row r="44" spans="1:111">
      <c r="A44" s="24" t="s">
        <v>82</v>
      </c>
      <c r="B44" s="44" t="s">
        <v>123</v>
      </c>
      <c r="C44" s="23">
        <v>1021.7519261293</v>
      </c>
      <c r="D44" s="23">
        <v>50.864881824800001</v>
      </c>
      <c r="E44" s="23">
        <v>66.861406818000006</v>
      </c>
      <c r="F44" s="23">
        <v>17.12987050508</v>
      </c>
      <c r="G44" s="23">
        <v>0</v>
      </c>
      <c r="H44" s="23">
        <v>1156.60808527718</v>
      </c>
    </row>
    <row r="45" spans="1:111">
      <c r="A45" s="24" t="s">
        <v>83</v>
      </c>
      <c r="B45" s="44" t="s">
        <v>124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</row>
    <row r="46" spans="1:111">
      <c r="A46" s="24" t="s">
        <v>40</v>
      </c>
      <c r="B46" s="44" t="s">
        <v>125</v>
      </c>
      <c r="C46" s="50">
        <f>[1]Master!HC18</f>
        <v>0</v>
      </c>
      <c r="D46" s="50">
        <f>[1]Master!HD18</f>
        <v>0</v>
      </c>
      <c r="E46" s="50">
        <f>[1]Master!HE18</f>
        <v>0</v>
      </c>
      <c r="F46" s="50">
        <f>[1]Master!HF18</f>
        <v>0</v>
      </c>
      <c r="G46" s="50">
        <f>[1]Master!HG18</f>
        <v>0</v>
      </c>
      <c r="H46" s="50">
        <f>[1]Master!HH18</f>
        <v>0</v>
      </c>
    </row>
    <row r="47" spans="1:111">
      <c r="A47" s="25" t="s">
        <v>84</v>
      </c>
      <c r="B47" s="25"/>
      <c r="C47" s="25">
        <v>4298.6912270961238</v>
      </c>
      <c r="D47" s="25">
        <v>788.42375499942307</v>
      </c>
      <c r="E47" s="25">
        <v>66.861406818000006</v>
      </c>
      <c r="F47" s="25">
        <v>274.57645323207998</v>
      </c>
      <c r="G47" s="25">
        <v>0</v>
      </c>
      <c r="H47" s="25">
        <v>5428.5528421456283</v>
      </c>
    </row>
    <row r="48" spans="1:111">
      <c r="E48" s="44"/>
      <c r="F48" s="44"/>
      <c r="G48" s="44"/>
      <c r="H48" s="44"/>
    </row>
    <row r="49" spans="1:8">
      <c r="C49" s="47" t="s">
        <v>1</v>
      </c>
      <c r="D49" s="47" t="s">
        <v>2</v>
      </c>
      <c r="E49" s="47" t="s">
        <v>29</v>
      </c>
      <c r="F49" s="47" t="s">
        <v>30</v>
      </c>
      <c r="G49" s="47" t="s">
        <v>33</v>
      </c>
      <c r="H49" s="47" t="s">
        <v>32</v>
      </c>
    </row>
    <row r="50" spans="1:8">
      <c r="A50" s="24" t="s">
        <v>85</v>
      </c>
      <c r="B50" s="44" t="s">
        <v>126</v>
      </c>
      <c r="C50" s="23">
        <v>2648.7023481690703</v>
      </c>
      <c r="D50" s="23">
        <v>3410.925135241625</v>
      </c>
      <c r="E50" s="23">
        <v>7891.3179954683246</v>
      </c>
      <c r="F50" s="23">
        <v>684.44307340658713</v>
      </c>
      <c r="G50" s="23">
        <v>0</v>
      </c>
      <c r="H50" s="23">
        <f>SUM(C50:G50)</f>
        <v>14635.388552285607</v>
      </c>
    </row>
    <row r="51" spans="1:8">
      <c r="A51" s="24" t="s">
        <v>86</v>
      </c>
      <c r="B51" s="44" t="s">
        <v>127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>
      <c r="A52" s="24" t="s">
        <v>87</v>
      </c>
      <c r="B52" s="44" t="s">
        <v>128</v>
      </c>
      <c r="C52" s="23">
        <v>937.13874526190102</v>
      </c>
      <c r="D52" s="23">
        <v>1527.7689284968051</v>
      </c>
      <c r="E52" s="23">
        <v>90.650338714343007</v>
      </c>
      <c r="F52" s="23">
        <v>46.142354256700003</v>
      </c>
      <c r="G52" s="23">
        <v>0</v>
      </c>
      <c r="H52" s="23">
        <v>2601.7003667297495</v>
      </c>
    </row>
    <row r="53" spans="1:8">
      <c r="A53" s="25" t="s">
        <v>88</v>
      </c>
      <c r="B53" s="25"/>
      <c r="C53" s="25">
        <v>3585.8410934309713</v>
      </c>
      <c r="D53" s="25">
        <v>4938.6940637384305</v>
      </c>
      <c r="E53" s="25">
        <v>7981.9683341826676</v>
      </c>
      <c r="F53" s="25">
        <v>730.58542766328719</v>
      </c>
      <c r="G53" s="25">
        <v>0</v>
      </c>
      <c r="H53" s="25">
        <v>17237.088919015358</v>
      </c>
    </row>
    <row r="55" spans="1:8">
      <c r="C55" t="s">
        <v>1</v>
      </c>
      <c r="D55" t="s">
        <v>2</v>
      </c>
      <c r="E55" t="s">
        <v>29</v>
      </c>
      <c r="F55" t="s">
        <v>30</v>
      </c>
      <c r="G55" t="s">
        <v>33</v>
      </c>
      <c r="H55" t="s">
        <v>32</v>
      </c>
    </row>
    <row r="56" spans="1:8">
      <c r="A56" t="s">
        <v>89</v>
      </c>
      <c r="B56" s="61" t="s">
        <v>129</v>
      </c>
      <c r="C56" s="23">
        <v>146.76424588570001</v>
      </c>
      <c r="D56" s="23">
        <v>1976.1277904150011</v>
      </c>
      <c r="E56" s="23">
        <v>760.86475026711503</v>
      </c>
      <c r="F56" s="23">
        <v>2.25</v>
      </c>
      <c r="G56" s="23">
        <v>0</v>
      </c>
      <c r="H56" s="23">
        <v>2886.0067865678161</v>
      </c>
    </row>
    <row r="57" spans="1:8">
      <c r="A57" t="s">
        <v>90</v>
      </c>
      <c r="B57" s="61" t="s">
        <v>130</v>
      </c>
      <c r="C57" s="23">
        <v>0</v>
      </c>
      <c r="D57" s="23">
        <v>20.123006469300002</v>
      </c>
      <c r="E57" s="23">
        <v>0</v>
      </c>
      <c r="F57" s="23">
        <v>0</v>
      </c>
      <c r="G57" s="23">
        <v>0</v>
      </c>
      <c r="H57" s="23">
        <v>20.123006469300002</v>
      </c>
    </row>
    <row r="58" spans="1:8">
      <c r="A58" t="s">
        <v>91</v>
      </c>
      <c r="B58" s="61" t="s">
        <v>131</v>
      </c>
      <c r="C58" s="23">
        <v>0</v>
      </c>
      <c r="D58" s="23">
        <v>264.01378534691003</v>
      </c>
      <c r="E58" s="23">
        <v>58.102988849500001</v>
      </c>
      <c r="F58" s="23">
        <v>14.3752020672</v>
      </c>
      <c r="G58" s="23">
        <v>0</v>
      </c>
      <c r="H58" s="23">
        <v>336.49197626361001</v>
      </c>
    </row>
    <row r="59" spans="1:8">
      <c r="A59" s="25" t="s">
        <v>92</v>
      </c>
      <c r="B59" s="25"/>
      <c r="C59" s="25">
        <v>146.76424588570001</v>
      </c>
      <c r="D59" s="25">
        <v>2260.2645822312111</v>
      </c>
      <c r="E59" s="25">
        <v>818.96773911661501</v>
      </c>
      <c r="F59" s="25">
        <v>16.6252020672</v>
      </c>
      <c r="G59" s="25">
        <v>0</v>
      </c>
      <c r="H59" s="25">
        <v>3242.6217693007261</v>
      </c>
    </row>
    <row r="61" spans="1:8">
      <c r="C61" t="s">
        <v>1</v>
      </c>
      <c r="D61" t="s">
        <v>2</v>
      </c>
      <c r="E61" t="s">
        <v>29</v>
      </c>
      <c r="F61" t="s">
        <v>30</v>
      </c>
      <c r="G61" t="s">
        <v>33</v>
      </c>
      <c r="H61" t="s">
        <v>42</v>
      </c>
    </row>
    <row r="62" spans="1:8">
      <c r="A62" s="25" t="s">
        <v>44</v>
      </c>
      <c r="B62" s="25"/>
      <c r="C62" s="25">
        <v>8417.4052946011416</v>
      </c>
      <c r="D62" s="25">
        <v>8477.2486138559452</v>
      </c>
      <c r="E62" s="25">
        <v>8877.264358622142</v>
      </c>
      <c r="F62" s="25">
        <v>1105.7940851259671</v>
      </c>
      <c r="G62" s="25">
        <v>0</v>
      </c>
      <c r="H62" s="25">
        <v>26877.712352205199</v>
      </c>
    </row>
    <row r="74" spans="1:1">
      <c r="A74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Graphs</vt:lpstr>
      <vt:lpstr>2011</vt:lpstr>
      <vt:lpstr>2012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Ebata</dc:creator>
  <cp:lastModifiedBy>Tim Ebata</cp:lastModifiedBy>
  <dcterms:created xsi:type="dcterms:W3CDTF">2011-05-12T18:57:36Z</dcterms:created>
  <dcterms:modified xsi:type="dcterms:W3CDTF">2012-12-19T21:45:37Z</dcterms:modified>
</cp:coreProperties>
</file>